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Cashflow" sheetId="3" r:id="rId3"/>
    <sheet name="Equity" sheetId="4" r:id="rId4"/>
    <sheet name="Notes" sheetId="5" r:id="rId5"/>
  </sheets>
  <externalReferences>
    <externalReference r:id="rId8"/>
  </externalReferences>
  <definedNames/>
  <calcPr fullCalcOnLoad="1"/>
</workbook>
</file>

<file path=xl/sharedStrings.xml><?xml version="1.0" encoding="utf-8"?>
<sst xmlns="http://schemas.openxmlformats.org/spreadsheetml/2006/main" count="462" uniqueCount="342">
  <si>
    <t>*</t>
  </si>
  <si>
    <t>(Company no. 63026-U)</t>
  </si>
  <si>
    <t xml:space="preserve">Condensed Consolidated Income Statements </t>
  </si>
  <si>
    <t>(These figures have not been audited)</t>
  </si>
  <si>
    <t>INDIVIDUAL QUARTER</t>
  </si>
  <si>
    <t>CUMULATIVE QUARTER</t>
  </si>
  <si>
    <t xml:space="preserve">Current </t>
  </si>
  <si>
    <t>Comparative</t>
  </si>
  <si>
    <t>quarter ended</t>
  </si>
  <si>
    <t>year to date</t>
  </si>
  <si>
    <t>RM'000</t>
  </si>
  <si>
    <t>1</t>
  </si>
  <si>
    <t>(a)</t>
  </si>
  <si>
    <t>Revenue</t>
  </si>
  <si>
    <t>(b)</t>
  </si>
  <si>
    <t>Operating expenses</t>
  </si>
  <si>
    <t>(c)</t>
  </si>
  <si>
    <t>(d)</t>
  </si>
  <si>
    <t>(e)</t>
  </si>
  <si>
    <t>Finance costs, net</t>
  </si>
  <si>
    <t>(f)</t>
  </si>
  <si>
    <t>Loss before income tax and</t>
  </si>
  <si>
    <t>minority interests</t>
  </si>
  <si>
    <t>(g)</t>
  </si>
  <si>
    <t>Share of results of associated companies</t>
  </si>
  <si>
    <t>(h)</t>
  </si>
  <si>
    <t>Loss before income tax and minority</t>
  </si>
  <si>
    <t>interests</t>
  </si>
  <si>
    <t>(i)</t>
  </si>
  <si>
    <t>Income Tax</t>
  </si>
  <si>
    <t>(j)</t>
  </si>
  <si>
    <t xml:space="preserve">Loss after income tax before </t>
  </si>
  <si>
    <t>deducting minority interest</t>
  </si>
  <si>
    <t>(ii)</t>
  </si>
  <si>
    <t>Less minority interests</t>
  </si>
  <si>
    <t>(k)</t>
  </si>
  <si>
    <t>Net loss attributable to  members</t>
  </si>
  <si>
    <t>of the company</t>
  </si>
  <si>
    <t>Earnings per share based on 1(k) above after</t>
  </si>
  <si>
    <t xml:space="preserve">deducting any provision for preference </t>
  </si>
  <si>
    <t>dividends, if any :-</t>
  </si>
  <si>
    <t xml:space="preserve">Basic (based on 508,381,000 ordinary </t>
  </si>
  <si>
    <t>shares) (sen)</t>
  </si>
  <si>
    <t xml:space="preserve">Fully diluted </t>
  </si>
  <si>
    <t>N/A</t>
  </si>
  <si>
    <t xml:space="preserve">(The Condensed Consolidated Income Statement should be read in conjunction with the Annual Financial Report </t>
  </si>
  <si>
    <t>Condensed Consolidated Statements of Changes in Equity</t>
  </si>
  <si>
    <t>Share</t>
  </si>
  <si>
    <t>Merger</t>
  </si>
  <si>
    <t>Accumulated</t>
  </si>
  <si>
    <t>Capital</t>
  </si>
  <si>
    <t>*Reserves</t>
  </si>
  <si>
    <t>Deficit</t>
  </si>
  <si>
    <t>Losses</t>
  </si>
  <si>
    <t>Total</t>
  </si>
  <si>
    <t>At 1 July 2003</t>
  </si>
  <si>
    <t>Movements during the</t>
  </si>
  <si>
    <t>period (cumulative)</t>
  </si>
  <si>
    <t>*RESERVES</t>
  </si>
  <si>
    <t>Foreign</t>
  </si>
  <si>
    <t>Premium</t>
  </si>
  <si>
    <t>Exchange</t>
  </si>
  <si>
    <t>**Capital</t>
  </si>
  <si>
    <t>The above reserves are not distributable by way of dividends.</t>
  </si>
  <si>
    <t>**</t>
  </si>
  <si>
    <t>The capital reserve arose from the issuance of shares in a subsidiary at a premium to minority shareholders</t>
  </si>
  <si>
    <t>(The Condensed Consolidated Statement of Changes in Equity should be read in conjunction with the Annual</t>
  </si>
  <si>
    <t xml:space="preserve">Condensed Consolidated Balance Sheet </t>
  </si>
  <si>
    <t>(UNAUDITED)</t>
  </si>
  <si>
    <t>(AUDITED)</t>
  </si>
  <si>
    <t>AS AT END OF</t>
  </si>
  <si>
    <t>AS AT PRECEDING</t>
  </si>
  <si>
    <t>CURRENT QUARTER</t>
  </si>
  <si>
    <t>FINANCIAL YEAR END</t>
  </si>
  <si>
    <t>1.</t>
  </si>
  <si>
    <t>Property, plant and equipment</t>
  </si>
  <si>
    <t>2.</t>
  </si>
  <si>
    <t>Investments</t>
  </si>
  <si>
    <t>3.</t>
  </si>
  <si>
    <t>Long term receivable</t>
  </si>
  <si>
    <t>4.</t>
  </si>
  <si>
    <t>Real property assets</t>
  </si>
  <si>
    <t>5.</t>
  </si>
  <si>
    <t>Deferred expenditure</t>
  </si>
  <si>
    <t>6.</t>
  </si>
  <si>
    <t>Current Assets</t>
  </si>
  <si>
    <t>Development properties</t>
  </si>
  <si>
    <t>Inventories</t>
  </si>
  <si>
    <t>Due from customers for construction contracts</t>
  </si>
  <si>
    <t>Due from associated companies</t>
  </si>
  <si>
    <t>Due from affiliated companies, net</t>
  </si>
  <si>
    <t>Receivables</t>
  </si>
  <si>
    <t>Short term investments</t>
  </si>
  <si>
    <t>Cash and bank balances</t>
  </si>
  <si>
    <t>7.</t>
  </si>
  <si>
    <t>Current Liabilities</t>
  </si>
  <si>
    <t>Due to customers for construction contracts</t>
  </si>
  <si>
    <t xml:space="preserve">Payables </t>
  </si>
  <si>
    <t>Borrowings</t>
  </si>
  <si>
    <t>Taxation</t>
  </si>
  <si>
    <t>8.</t>
  </si>
  <si>
    <t>Net current liabilities</t>
  </si>
  <si>
    <t>Shareholders' Funds</t>
  </si>
  <si>
    <t>9.</t>
  </si>
  <si>
    <t>Share Capital</t>
  </si>
  <si>
    <t>10.</t>
  </si>
  <si>
    <t>Reserves</t>
  </si>
  <si>
    <t>11.</t>
  </si>
  <si>
    <t>Minority interests</t>
  </si>
  <si>
    <t>12.</t>
  </si>
  <si>
    <t>Long term liabilities</t>
  </si>
  <si>
    <t>13.</t>
  </si>
  <si>
    <t>Deferred taxation</t>
  </si>
  <si>
    <t>14.</t>
  </si>
  <si>
    <t>Net tangible assets per share (RM)</t>
  </si>
  <si>
    <t>NTA = SHF - DE</t>
  </si>
  <si>
    <t xml:space="preserve">(The Condensed Consolidated Balance Sheet should be read in conjunction with the Annual Financial Report </t>
  </si>
  <si>
    <t>Condensed Consolidated Cash Flow Statements</t>
  </si>
  <si>
    <t xml:space="preserve"> </t>
  </si>
  <si>
    <t>CASH FLOWS FROM OPERATING ACTIVITIES</t>
  </si>
  <si>
    <t>Net Loss before tax</t>
  </si>
  <si>
    <t>Adjustment for :-</t>
  </si>
  <si>
    <t>Depreciation</t>
  </si>
  <si>
    <t>Interest expenses</t>
  </si>
  <si>
    <t>Interest income</t>
  </si>
  <si>
    <t>Other non-cash items</t>
  </si>
  <si>
    <t>Operating loss before changes in working capital</t>
  </si>
  <si>
    <t>Changes in development properties</t>
  </si>
  <si>
    <t>Changes in inventories</t>
  </si>
  <si>
    <t>Changes in gross amount due from/to customers</t>
  </si>
  <si>
    <t>Changes in receivables</t>
  </si>
  <si>
    <t>Changes in payables</t>
  </si>
  <si>
    <t>Tax paid</t>
  </si>
  <si>
    <t>Net cash flows generated from operating activities</t>
  </si>
  <si>
    <t>CASH FLOWS FROM INVESTING ACTIVITIES</t>
  </si>
  <si>
    <t>Increase in deferred expenditure and real property assets</t>
  </si>
  <si>
    <t>Acquisition of property, plant and equipment</t>
  </si>
  <si>
    <t>Interest received</t>
  </si>
  <si>
    <t>Purchase of investments</t>
  </si>
  <si>
    <t>Other investing activities</t>
  </si>
  <si>
    <t>Net cash used in investing activities</t>
  </si>
  <si>
    <t>CASH FLOWS FROM FINANCING ACTIVITIES</t>
  </si>
  <si>
    <t>Drawndown of borrowings</t>
  </si>
  <si>
    <t>Repayment of borrowings</t>
  </si>
  <si>
    <t>Interest paid</t>
  </si>
  <si>
    <t>Other financing activities</t>
  </si>
  <si>
    <t>Net cash used in financing activities</t>
  </si>
  <si>
    <t>Net Change in Cash &amp; Cash Equivalents</t>
  </si>
  <si>
    <t>Cash &amp; Cash Equivalents at beginning of period</t>
  </si>
  <si>
    <t>Effect of changes in exchange rate</t>
  </si>
  <si>
    <t>Cash &amp; Cash Equivalents at end of period</t>
  </si>
  <si>
    <t>(The Condensed Consolidated Cash Flow Statements should be read in conjunction with the Annual</t>
  </si>
  <si>
    <t xml:space="preserve">Selected Explanatory Notes </t>
  </si>
  <si>
    <t>A.</t>
  </si>
  <si>
    <t>MASB 26 - Paragraph 16</t>
  </si>
  <si>
    <t>A1</t>
  </si>
  <si>
    <t>Accounting Policies</t>
  </si>
  <si>
    <t>The interim financial statements are unaudited and have been prepared in accordance with the requirements of</t>
  </si>
  <si>
    <t xml:space="preserve">MASB 26: Interim Financial Reporting and paragraph 9.22 of the Bursa Malaysia Listing Requirements. </t>
  </si>
  <si>
    <t>The interim financial statements should be read in conjunction with the audited financial statements for the</t>
  </si>
  <si>
    <t>explanation of events and transactions that are significant to an understanding of the changes in the financial</t>
  </si>
  <si>
    <t>The same accounting policies and methods of computation are followed in the interim financial statements as</t>
  </si>
  <si>
    <t>The adoption of these MASBs have not given rise to any adjustments to the opening balances of retained</t>
  </si>
  <si>
    <t>profits of the prior year and the current period or to changes in comparatives.</t>
  </si>
  <si>
    <t>A2</t>
  </si>
  <si>
    <t>Auditors' Report on the Preceding Annual Financial Statements</t>
  </si>
  <si>
    <t>A3</t>
  </si>
  <si>
    <t>Seasonal or Cyclical Factors</t>
  </si>
  <si>
    <t>The Group's business operations are not significantly affected by any seasonal and cyclical factors.</t>
  </si>
  <si>
    <t>A4</t>
  </si>
  <si>
    <t>Unusual Items Due to their Nature, Size or Incidence</t>
  </si>
  <si>
    <t>There were no unusual items affecting assets, liabilities, equity, net income or cash flows during the financial</t>
  </si>
  <si>
    <t>year to date.</t>
  </si>
  <si>
    <t>A5</t>
  </si>
  <si>
    <t>Material Changes in Estimates of Amounts</t>
  </si>
  <si>
    <t>There were no material changes in estimates of amounts reported in prior quarters of the current financial</t>
  </si>
  <si>
    <t>year or changes in estimates of amounts reported in prior years that have a material effect in the current</t>
  </si>
  <si>
    <t>quarter.</t>
  </si>
  <si>
    <t>A6</t>
  </si>
  <si>
    <t>Changes in Debt and Equity Securities</t>
  </si>
  <si>
    <t>The Group was not involved in any issuance and repayment of debt and equity securities, share buy-backs,</t>
  </si>
  <si>
    <t>share cancellations, shares held as treasury shares and resale of treasury shares for the current financial year</t>
  </si>
  <si>
    <t>to date.</t>
  </si>
  <si>
    <t>A7</t>
  </si>
  <si>
    <t>Dividend Paid</t>
  </si>
  <si>
    <t>No interim dividend has been paid and/or recommended for the current financial period to date.</t>
  </si>
  <si>
    <t>A8</t>
  </si>
  <si>
    <t>Segmental Information</t>
  </si>
  <si>
    <t>Current financial</t>
  </si>
  <si>
    <t>Comparative financial</t>
  </si>
  <si>
    <t>Segment revenue</t>
  </si>
  <si>
    <t>Financial services</t>
  </si>
  <si>
    <t>Property development</t>
  </si>
  <si>
    <t>Construction</t>
  </si>
  <si>
    <t>Gaming</t>
  </si>
  <si>
    <t>Investment holding and others</t>
  </si>
  <si>
    <t>Elimination</t>
  </si>
  <si>
    <t>Segment results</t>
  </si>
  <si>
    <t>Interest expense</t>
  </si>
  <si>
    <t>Loss before tax</t>
  </si>
  <si>
    <t>Tax expense</t>
  </si>
  <si>
    <t>Loss after tax</t>
  </si>
  <si>
    <t>A9</t>
  </si>
  <si>
    <t>Valuation of Property, Plant and Equipment</t>
  </si>
  <si>
    <t>The valuations of property, plant and equipment have been brought forward, without amendment from the</t>
  </si>
  <si>
    <t>A10</t>
  </si>
  <si>
    <t>Subsequent Events</t>
  </si>
  <si>
    <t>A11</t>
  </si>
  <si>
    <t>Changes in the Composition of the Group</t>
  </si>
  <si>
    <t>A12</t>
  </si>
  <si>
    <t>Changes in Contingent Liabilities and Contingent Assets</t>
  </si>
  <si>
    <t>There are no material changes in contingent liabilities and contingent assets for the current financial year to date.</t>
  </si>
  <si>
    <t>A13</t>
  </si>
  <si>
    <t>Capital Commitments</t>
  </si>
  <si>
    <t>Approved but not contracted for</t>
  </si>
  <si>
    <t>Others</t>
  </si>
  <si>
    <t>Approved and contracted for</t>
  </si>
  <si>
    <t>B.</t>
  </si>
  <si>
    <t>KLSE listing requirements (Part A of Appendix 9B)</t>
  </si>
  <si>
    <t>B1</t>
  </si>
  <si>
    <t>Review of Performance</t>
  </si>
  <si>
    <t>B2</t>
  </si>
  <si>
    <t>Material Change in the Quarterly Results</t>
  </si>
  <si>
    <t>B3</t>
  </si>
  <si>
    <t>Current Year Prospects</t>
  </si>
  <si>
    <t>The Group is in the process of implementing its restructuring scheme and pending completion, the results of</t>
  </si>
  <si>
    <t>the Group is not expected to show any material improvements for the current financial year ending 30 June</t>
  </si>
  <si>
    <t>B4</t>
  </si>
  <si>
    <t>Variance from Profit Forecast/Profit Guarantee</t>
  </si>
  <si>
    <t>Not applicable in this quarterly report.</t>
  </si>
  <si>
    <t>B5</t>
  </si>
  <si>
    <t>Taxation comprises:</t>
  </si>
  <si>
    <t>Tax expense:</t>
  </si>
  <si>
    <t>Malaysian tax</t>
  </si>
  <si>
    <t>Foreign tax</t>
  </si>
  <si>
    <t xml:space="preserve">Deferred tax </t>
  </si>
  <si>
    <t>Share of associate tax</t>
  </si>
  <si>
    <t>The effective tax rate of the Group for the current year to date is disproportionate to the statutory tax rate</t>
  </si>
  <si>
    <t>due to tax on profits of certain subsidiaries which cannot be set off against losses of other subsidiaries for tax</t>
  </si>
  <si>
    <t>purposes as group relief is not available.</t>
  </si>
  <si>
    <t>B6</t>
  </si>
  <si>
    <t>Sale of  Unquoted Investments and/or Properties</t>
  </si>
  <si>
    <t>There were no sale of unquoted investments nor properties for the current financial year to date.</t>
  </si>
  <si>
    <t>B7</t>
  </si>
  <si>
    <t>Investment in Quoted Securities</t>
  </si>
  <si>
    <t>Particulars of  investment in quoted securities :</t>
  </si>
  <si>
    <t xml:space="preserve">Purchases / disposal </t>
  </si>
  <si>
    <t>Total Purchases</t>
  </si>
  <si>
    <t>Total Sale Proceeds</t>
  </si>
  <si>
    <t>Total Gain on Disposal</t>
  </si>
  <si>
    <t>Total investments at cost</t>
  </si>
  <si>
    <t>Total investments at carrying value/book value (after</t>
  </si>
  <si>
    <t xml:space="preserve">   provision for diminution in value)</t>
  </si>
  <si>
    <t>Total investment at market value at end of reporting</t>
  </si>
  <si>
    <t xml:space="preserve">   period</t>
  </si>
  <si>
    <t>B8</t>
  </si>
  <si>
    <t>Status of Corporate Proposals</t>
  </si>
  <si>
    <t>The Corporate proposals announced but not completed at the date of this report are as follows :-</t>
  </si>
  <si>
    <t xml:space="preserve">The Company, having obtained approvals from its shareholders on 30 October 2003 in respect of the Proposed Restructuring Scheme (‘Scheme”) is still in the process of implementing the various proposals under the Scheme. </t>
  </si>
  <si>
    <t>Status of utilisation of proceeds raised from corporate proposals</t>
  </si>
  <si>
    <t>Not applicable.</t>
  </si>
  <si>
    <t>B9</t>
  </si>
  <si>
    <t>Group Borrowings</t>
  </si>
  <si>
    <t>Short term borrowings :</t>
  </si>
  <si>
    <t>Secured</t>
  </si>
  <si>
    <t xml:space="preserve">Unsecured </t>
  </si>
  <si>
    <t>Long term borrowings :</t>
  </si>
  <si>
    <t>Included in the secured short term borrowings are foreign currency loans of USD8,958,000.</t>
  </si>
  <si>
    <t>B10</t>
  </si>
  <si>
    <t>Off  Balance Sheet Financial Instruments</t>
  </si>
  <si>
    <t>There were no financial instruments with off-balance sheet risk as at the date of this report.</t>
  </si>
  <si>
    <t>B11</t>
  </si>
  <si>
    <t>Material Litigation</t>
  </si>
  <si>
    <t>The list of material litigation is attached as annexure 1.</t>
  </si>
  <si>
    <t>B12</t>
  </si>
  <si>
    <t>Dividend</t>
  </si>
  <si>
    <t>No interim dividend has been recommended for the current financial to date.</t>
  </si>
  <si>
    <t>B13</t>
  </si>
  <si>
    <t>Earnings per share</t>
  </si>
  <si>
    <t>Basic</t>
  </si>
  <si>
    <t>Net loss for the period (RM'000)</t>
  </si>
  <si>
    <t>Number of shares in issue during the</t>
  </si>
  <si>
    <t>period ('000')</t>
  </si>
  <si>
    <t xml:space="preserve">Weighted average number of shares </t>
  </si>
  <si>
    <t xml:space="preserve"> in issue ('000)</t>
  </si>
  <si>
    <t>Basic loss per share (sen)</t>
  </si>
  <si>
    <t>Fully diluted</t>
  </si>
  <si>
    <t>On behalf of the Board</t>
  </si>
  <si>
    <t>OLYMPIA INDUSTRIES BERHAD</t>
  </si>
  <si>
    <t>Lim Yoke Si</t>
  </si>
  <si>
    <t>Company Secretary</t>
  </si>
  <si>
    <t>Kuala Lumpur</t>
  </si>
  <si>
    <t>Gain on disposal of a subsidiary company</t>
  </si>
  <si>
    <t>Cash outflow from disposal of a subsidiary company</t>
  </si>
  <si>
    <t>Loss from operations</t>
  </si>
  <si>
    <t>Current year to date 30 September 2004</t>
  </si>
  <si>
    <t>At 1 July 2004</t>
  </si>
  <si>
    <t>Revaluatin</t>
  </si>
  <si>
    <t>Reserve</t>
  </si>
  <si>
    <t>Comparative year to date 30 September 2003</t>
  </si>
  <si>
    <t>Prior year adjustments</t>
  </si>
  <si>
    <t xml:space="preserve">Realisation of foreign exchange </t>
  </si>
  <si>
    <t>reserve from the disposal of</t>
  </si>
  <si>
    <t>a subsidiary company</t>
  </si>
  <si>
    <t>Financial Report for the year ended 30 June 2004)</t>
  </si>
  <si>
    <t>year ended 30 June 2004. These explanatory notes attached to the interim financial statements provide an</t>
  </si>
  <si>
    <t>position and performance of the Group since the financial year ended 30 June 2004.</t>
  </si>
  <si>
    <t>compared with the financial statements for the year ended 30 June 2004, except for the adoption of MASB</t>
  </si>
  <si>
    <t>MASB 31 to MASB 32, which became effective from 1 January 2004.</t>
  </si>
  <si>
    <t>The auditors' report on the financial statements for the year ended 30 June 2004 was not qualified.</t>
  </si>
  <si>
    <t>30 Sep 2003</t>
  </si>
  <si>
    <t>Share of results of associate</t>
  </si>
  <si>
    <t>most recent audited annual financial statements for the year ended 30 June 2004.</t>
  </si>
  <si>
    <t>There are no significant events which have occurred between 30 September 2004 and the date of this report.</t>
  </si>
  <si>
    <t>There are no changes in the Composition of the Group for the current financial year to date.</t>
  </si>
  <si>
    <t>Capital Commitments not provided for in the financial statements as at 30 Sept 2004 are as follows:</t>
  </si>
  <si>
    <t>The loss after tax attributable to members of the Company for the current quarter to date at RM27.1 million</t>
  </si>
  <si>
    <t>shows an increase of 18.9% or RM4.3 million compared to the preceding year corresponding quarter due to</t>
  </si>
  <si>
    <t xml:space="preserve">For the quarter under review, the Group reported loss before tax of RM28.3 million as compared to </t>
  </si>
  <si>
    <t>RM28.2 million for the previous quarter ended 30 June 2004.</t>
  </si>
  <si>
    <t>2005.</t>
  </si>
  <si>
    <t>30 Sept 2004</t>
  </si>
  <si>
    <t xml:space="preserve">Tax expense of prior years </t>
  </si>
  <si>
    <t>Balances as at 30 Sept 2004</t>
  </si>
  <si>
    <t>Proposals under the Scheme, include, amongst others, the proposed capital reduction and proposed capital consolidation, proposed rights issue, proposed special issue, proposed acquisitions and proposed debt restructuring involving the issuance of various securities to creditors, shareholders, placees and vendors of assets.  The implementation is to be carried out simultaneously with the Mycom Berhad Group's proposed restructuring scheme.</t>
  </si>
  <si>
    <t>The Company is awaiting the High Court approval and confirmation on the proposed capital reduction and proposed capital consolidation and the proposed share premium account reduction under the Scheme.</t>
  </si>
  <si>
    <t>As at 30 September 2004, the Group borrowings are as follows :</t>
  </si>
  <si>
    <t>OLYMPIA INDUSTIRES BERHAD</t>
  </si>
  <si>
    <t>For the first quarter ended 30 September 2004</t>
  </si>
  <si>
    <t>30 Sep 2004</t>
  </si>
  <si>
    <t>As at 30 September 2004</t>
  </si>
  <si>
    <t>For the period ended 30 September 2004</t>
  </si>
  <si>
    <t>30 June 2004</t>
  </si>
  <si>
    <t xml:space="preserve">Other operating income </t>
  </si>
  <si>
    <t>Revenue for the current quarter at RM46.7 million was lower by 6% as compared to the preceding year</t>
  </si>
  <si>
    <t>lower revenue and lower bad debts recovered in the financial services division.</t>
  </si>
  <si>
    <t>corresponding quarter of RM49.6 million due to lower revenue from the financial services division.</t>
  </si>
  <si>
    <t>(5.32)</t>
  </si>
  <si>
    <t>(1.53)</t>
  </si>
  <si>
    <t>(1.48)</t>
  </si>
  <si>
    <t>(12)</t>
  </si>
  <si>
    <t>26 November 2004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</si>
</sst>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_);_(* \(#,##0.00\);_(* &quot;-&quot;_);_(@_)"/>
  </numFmts>
  <fonts count="11">
    <font>
      <sz val="10"/>
      <name val="Arial"/>
      <family val="0"/>
    </font>
    <font>
      <b/>
      <sz val="10"/>
      <name val="Times New Roman"/>
      <family val="1"/>
    </font>
    <font>
      <b/>
      <sz val="12"/>
      <name val="Times New Roman"/>
      <family val="1"/>
    </font>
    <font>
      <b/>
      <sz val="8"/>
      <name val="Times New Roman"/>
      <family val="1"/>
    </font>
    <font>
      <b/>
      <sz val="10"/>
      <color indexed="12"/>
      <name val="Times New Roman"/>
      <family val="0"/>
    </font>
    <font>
      <sz val="10"/>
      <name val="Times New Roman"/>
      <family val="1"/>
    </font>
    <font>
      <sz val="8"/>
      <name val="Times New Roman"/>
      <family val="1"/>
    </font>
    <font>
      <b/>
      <u val="single"/>
      <sz val="10"/>
      <name val="Times New Roman"/>
      <family val="1"/>
    </font>
    <font>
      <sz val="10"/>
      <color indexed="10"/>
      <name val="Times New Roman"/>
      <family val="1"/>
    </font>
    <font>
      <u val="singleAccounting"/>
      <sz val="10"/>
      <name val="Times New Roman"/>
      <family val="1"/>
    </font>
    <font>
      <u val="single"/>
      <sz val="10"/>
      <name val="Times New Roman"/>
      <family val="1"/>
    </font>
  </fonts>
  <fills count="3">
    <fill>
      <patternFill/>
    </fill>
    <fill>
      <patternFill patternType="gray125"/>
    </fill>
    <fill>
      <patternFill patternType="solid">
        <fgColor indexed="43"/>
        <bgColor indexed="64"/>
      </patternFill>
    </fill>
  </fills>
  <borders count="10">
    <border>
      <left/>
      <right/>
      <top/>
      <bottom/>
      <diagonal/>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23">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Alignment="1" quotePrefix="1">
      <alignment horizontal="left"/>
    </xf>
    <xf numFmtId="0" fontId="3" fillId="0" borderId="0" xfId="0" applyFont="1" applyFill="1" applyAlignment="1">
      <alignment horizontal="left"/>
    </xf>
    <xf numFmtId="0" fontId="5" fillId="0" borderId="0" xfId="0" applyFont="1" applyFill="1" applyAlignment="1">
      <alignment/>
    </xf>
    <xf numFmtId="172" fontId="1" fillId="0" borderId="0" xfId="15" applyNumberFormat="1" applyFont="1" applyFill="1" applyAlignment="1">
      <alignment horizontal="center"/>
    </xf>
    <xf numFmtId="172" fontId="1" fillId="0" borderId="0" xfId="15" applyNumberFormat="1" applyFont="1" applyFill="1" applyAlignment="1" quotePrefix="1">
      <alignment horizontal="center"/>
    </xf>
    <xf numFmtId="172" fontId="0" fillId="0" borderId="0" xfId="0" applyNumberFormat="1" applyFill="1" applyAlignment="1">
      <alignment/>
    </xf>
    <xf numFmtId="0" fontId="5" fillId="0" borderId="0" xfId="0" applyFont="1" applyFill="1" applyAlignment="1">
      <alignment horizontal="left"/>
    </xf>
    <xf numFmtId="172" fontId="5" fillId="0" borderId="0" xfId="15" applyNumberFormat="1" applyFont="1" applyFill="1" applyAlignment="1">
      <alignment/>
    </xf>
    <xf numFmtId="0" fontId="5" fillId="0" borderId="0" xfId="0" applyFont="1" applyFill="1" applyAlignment="1" quotePrefix="1">
      <alignment horizontal="left"/>
    </xf>
    <xf numFmtId="0" fontId="1" fillId="0" borderId="0" xfId="19" applyFont="1" applyAlignment="1" quotePrefix="1">
      <alignment horizontal="left"/>
      <protection/>
    </xf>
    <xf numFmtId="0" fontId="3" fillId="0" borderId="0" xfId="19" applyFont="1" applyAlignment="1">
      <alignment horizontal="left"/>
      <protection/>
    </xf>
    <xf numFmtId="0" fontId="1" fillId="0" borderId="0" xfId="19" applyFont="1">
      <alignment/>
      <protection/>
    </xf>
    <xf numFmtId="0" fontId="5" fillId="0" borderId="0" xfId="19" applyFont="1">
      <alignment/>
      <protection/>
    </xf>
    <xf numFmtId="0" fontId="1" fillId="0" borderId="0" xfId="19" applyFont="1" applyAlignment="1">
      <alignment horizontal="right"/>
      <protection/>
    </xf>
    <xf numFmtId="172" fontId="5" fillId="0" borderId="0" xfId="15" applyNumberFormat="1" applyFont="1" applyAlignment="1">
      <alignment/>
    </xf>
    <xf numFmtId="172" fontId="5" fillId="0" borderId="1" xfId="15" applyNumberFormat="1" applyFont="1" applyBorder="1" applyAlignment="1">
      <alignment/>
    </xf>
    <xf numFmtId="0" fontId="1" fillId="0" borderId="0" xfId="19" applyFont="1" applyBorder="1" applyAlignment="1">
      <alignment horizontal="right"/>
      <protection/>
    </xf>
    <xf numFmtId="0" fontId="5" fillId="0" borderId="0" xfId="19" applyFont="1" applyBorder="1">
      <alignment/>
      <protection/>
    </xf>
    <xf numFmtId="172" fontId="5" fillId="0" borderId="0" xfId="15" applyNumberFormat="1" applyFont="1" applyBorder="1" applyAlignment="1">
      <alignment/>
    </xf>
    <xf numFmtId="0" fontId="6" fillId="0" borderId="0" xfId="19" applyFont="1">
      <alignment/>
      <protection/>
    </xf>
    <xf numFmtId="172" fontId="5" fillId="0" borderId="0" xfId="0" applyNumberFormat="1" applyFont="1" applyFill="1" applyAlignment="1">
      <alignment/>
    </xf>
    <xf numFmtId="172" fontId="5" fillId="0" borderId="2" xfId="15" applyNumberFormat="1" applyFont="1" applyFill="1" applyBorder="1" applyAlignment="1">
      <alignment/>
    </xf>
    <xf numFmtId="172" fontId="5" fillId="0" borderId="3" xfId="15" applyNumberFormat="1" applyFont="1" applyFill="1" applyBorder="1" applyAlignment="1">
      <alignment/>
    </xf>
    <xf numFmtId="172" fontId="5" fillId="0" borderId="3" xfId="0" applyNumberFormat="1" applyFont="1" applyFill="1" applyBorder="1" applyAlignment="1">
      <alignment/>
    </xf>
    <xf numFmtId="172" fontId="5" fillId="0" borderId="4" xfId="15" applyNumberFormat="1" applyFont="1" applyFill="1" applyBorder="1" applyAlignment="1">
      <alignment/>
    </xf>
    <xf numFmtId="172" fontId="5" fillId="0" borderId="0" xfId="15" applyNumberFormat="1" applyFont="1" applyFill="1" applyBorder="1" applyAlignment="1">
      <alignment/>
    </xf>
    <xf numFmtId="0" fontId="1" fillId="0" borderId="0" xfId="0" applyFont="1" applyFill="1" applyAlignment="1">
      <alignment horizontal="left"/>
    </xf>
    <xf numFmtId="172" fontId="5" fillId="0" borderId="5" xfId="15" applyNumberFormat="1" applyFont="1" applyFill="1" applyBorder="1" applyAlignment="1">
      <alignment/>
    </xf>
    <xf numFmtId="172" fontId="5" fillId="0" borderId="6" xfId="15" applyNumberFormat="1" applyFont="1" applyFill="1" applyBorder="1" applyAlignment="1">
      <alignment/>
    </xf>
    <xf numFmtId="171" fontId="5" fillId="0" borderId="0" xfId="15" applyFont="1" applyFill="1" applyAlignment="1">
      <alignment/>
    </xf>
    <xf numFmtId="0" fontId="2" fillId="0" borderId="0" xfId="0" applyFont="1" applyFill="1" applyAlignment="1" quotePrefix="1">
      <alignment horizontal="left"/>
    </xf>
    <xf numFmtId="0" fontId="0" fillId="0" borderId="0" xfId="0" applyFill="1" applyBorder="1" applyAlignment="1">
      <alignment/>
    </xf>
    <xf numFmtId="0" fontId="1" fillId="0" borderId="0" xfId="0" applyFont="1" applyFill="1" applyAlignment="1">
      <alignment horizontal="left"/>
    </xf>
    <xf numFmtId="0" fontId="4" fillId="0" borderId="0" xfId="0" applyFont="1" applyFill="1" applyAlignment="1">
      <alignment horizontal="left"/>
    </xf>
    <xf numFmtId="172" fontId="1" fillId="0" borderId="0" xfId="15" applyNumberFormat="1" applyFont="1" applyFill="1" applyAlignment="1">
      <alignment horizontal="centerContinuous"/>
    </xf>
    <xf numFmtId="172" fontId="1" fillId="0" borderId="0" xfId="15" applyNumberFormat="1" applyFont="1" applyFill="1" applyBorder="1" applyAlignment="1">
      <alignment horizontal="centerContinuous"/>
    </xf>
    <xf numFmtId="172" fontId="1" fillId="0" borderId="0" xfId="15" applyNumberFormat="1" applyFont="1" applyFill="1" applyBorder="1" applyAlignment="1">
      <alignment horizontal="center"/>
    </xf>
    <xf numFmtId="172" fontId="1" fillId="0" borderId="0" xfId="15" applyNumberFormat="1" applyFont="1" applyFill="1" applyBorder="1" applyAlignment="1" quotePrefix="1">
      <alignment horizontal="center"/>
    </xf>
    <xf numFmtId="0" fontId="5" fillId="0" borderId="0" xfId="0" applyFont="1" applyFill="1" applyBorder="1" applyAlignment="1">
      <alignment/>
    </xf>
    <xf numFmtId="172" fontId="5" fillId="0" borderId="7" xfId="15" applyNumberFormat="1" applyFont="1" applyFill="1" applyBorder="1" applyAlignment="1">
      <alignment/>
    </xf>
    <xf numFmtId="172" fontId="5" fillId="0" borderId="8" xfId="15" applyNumberFormat="1" applyFont="1" applyFill="1" applyBorder="1" applyAlignment="1">
      <alignment/>
    </xf>
    <xf numFmtId="172" fontId="5" fillId="0" borderId="1" xfId="15" applyNumberFormat="1" applyFont="1" applyFill="1" applyBorder="1" applyAlignment="1">
      <alignment/>
    </xf>
    <xf numFmtId="0" fontId="5" fillId="0" borderId="0" xfId="0" applyFont="1" applyAlignment="1">
      <alignment/>
    </xf>
    <xf numFmtId="0" fontId="1" fillId="0" borderId="0" xfId="0" applyFont="1" applyAlignment="1" quotePrefix="1">
      <alignment horizontal="left"/>
    </xf>
    <xf numFmtId="0" fontId="3" fillId="0" borderId="0" xfId="0" applyFont="1" applyAlignment="1">
      <alignment/>
    </xf>
    <xf numFmtId="0" fontId="7" fillId="0" borderId="0" xfId="0" applyFont="1" applyAlignment="1">
      <alignment/>
    </xf>
    <xf numFmtId="0" fontId="7"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quotePrefix="1">
      <alignment horizontal="right"/>
    </xf>
    <xf numFmtId="0" fontId="5" fillId="0" borderId="0" xfId="0" applyFont="1" applyAlignment="1">
      <alignment horizontal="left"/>
    </xf>
    <xf numFmtId="0" fontId="1" fillId="0" borderId="0" xfId="0" applyFont="1" applyAlignment="1">
      <alignment horizontal="left"/>
    </xf>
    <xf numFmtId="0" fontId="8" fillId="0" borderId="0" xfId="0" applyFont="1" applyAlignment="1">
      <alignment/>
    </xf>
    <xf numFmtId="0" fontId="5" fillId="0" borderId="0" xfId="0" applyFont="1" applyAlignment="1" quotePrefix="1">
      <alignment horizontal="left"/>
    </xf>
    <xf numFmtId="0" fontId="1" fillId="0" borderId="0" xfId="0" applyFont="1" applyFill="1" applyAlignment="1">
      <alignment horizontal="right"/>
    </xf>
    <xf numFmtId="0" fontId="5" fillId="0" borderId="0" xfId="0" applyFont="1" applyAlignment="1">
      <alignment horizontal="center"/>
    </xf>
    <xf numFmtId="172" fontId="5" fillId="0" borderId="0" xfId="15" applyNumberFormat="1" applyFont="1" applyAlignment="1">
      <alignment horizontal="center"/>
    </xf>
    <xf numFmtId="172" fontId="5" fillId="0" borderId="0" xfId="15" applyNumberFormat="1" applyFont="1" applyAlignment="1" quotePrefix="1">
      <alignment horizontal="right"/>
    </xf>
    <xf numFmtId="172" fontId="9" fillId="0" borderId="0" xfId="0" applyNumberFormat="1" applyFont="1" applyAlignment="1">
      <alignment horizontal="center"/>
    </xf>
    <xf numFmtId="172" fontId="9" fillId="0" borderId="0" xfId="15" applyNumberFormat="1" applyFont="1" applyAlignment="1" quotePrefix="1">
      <alignment horizontal="center"/>
    </xf>
    <xf numFmtId="172" fontId="5" fillId="0" borderId="0" xfId="0" applyNumberFormat="1" applyFont="1" applyAlignment="1">
      <alignment/>
    </xf>
    <xf numFmtId="172" fontId="5" fillId="0" borderId="5" xfId="0" applyNumberFormat="1" applyFont="1" applyBorder="1" applyAlignment="1">
      <alignment/>
    </xf>
    <xf numFmtId="0" fontId="5" fillId="0" borderId="0" xfId="0" applyFont="1" applyBorder="1" applyAlignment="1">
      <alignment/>
    </xf>
    <xf numFmtId="172" fontId="5" fillId="0" borderId="0" xfId="0" applyNumberFormat="1" applyFont="1" applyBorder="1" applyAlignment="1">
      <alignment/>
    </xf>
    <xf numFmtId="0" fontId="1" fillId="0" borderId="0" xfId="0" applyFont="1" applyAlignment="1" quotePrefix="1">
      <alignment horizontal="right"/>
    </xf>
    <xf numFmtId="171" fontId="5" fillId="0" borderId="0" xfId="15" applyFont="1" applyAlignment="1">
      <alignment horizontal="right"/>
    </xf>
    <xf numFmtId="0" fontId="1" fillId="0" borderId="0" xfId="0" applyFont="1" applyAlignment="1">
      <alignment horizontal="center"/>
    </xf>
    <xf numFmtId="0" fontId="7" fillId="0" borderId="0" xfId="0" applyFont="1" applyAlignment="1">
      <alignment horizontal="left"/>
    </xf>
    <xf numFmtId="0" fontId="5" fillId="0" borderId="0" xfId="0" applyFont="1" applyFill="1" applyAlignment="1">
      <alignment/>
    </xf>
    <xf numFmtId="172" fontId="5" fillId="0" borderId="0" xfId="15" applyNumberFormat="1" applyFont="1" applyAlignment="1" quotePrefix="1">
      <alignment horizontal="center"/>
    </xf>
    <xf numFmtId="37" fontId="5" fillId="0" borderId="0" xfId="0" applyNumberFormat="1" applyFont="1" applyAlignment="1">
      <alignment/>
    </xf>
    <xf numFmtId="37" fontId="5" fillId="0" borderId="0" xfId="0" applyNumberFormat="1" applyFont="1" applyBorder="1" applyAlignment="1">
      <alignment/>
    </xf>
    <xf numFmtId="0" fontId="10" fillId="0" borderId="0" xfId="0" applyFont="1" applyBorder="1" applyAlignment="1">
      <alignment horizontal="right"/>
    </xf>
    <xf numFmtId="0" fontId="10" fillId="0" borderId="0" xfId="0" applyFont="1" applyAlignment="1">
      <alignment horizontal="center"/>
    </xf>
    <xf numFmtId="172" fontId="5" fillId="0" borderId="0" xfId="0" applyNumberFormat="1" applyFont="1" applyFill="1" applyAlignment="1">
      <alignment horizontal="center"/>
    </xf>
    <xf numFmtId="172" fontId="5" fillId="0" borderId="0" xfId="15" applyNumberFormat="1" applyFont="1" applyFill="1" applyAlignment="1">
      <alignment horizontal="center" vertical="center"/>
    </xf>
    <xf numFmtId="172" fontId="5" fillId="0" borderId="0" xfId="15" applyNumberFormat="1" applyFont="1" applyAlignment="1">
      <alignment horizontal="right"/>
    </xf>
    <xf numFmtId="172" fontId="5" fillId="0" borderId="0" xfId="15" applyNumberFormat="1" applyFont="1" applyFill="1" applyAlignment="1">
      <alignment horizontal="center"/>
    </xf>
    <xf numFmtId="172" fontId="5" fillId="0" borderId="0" xfId="15" applyNumberFormat="1" applyFont="1" applyFill="1" applyAlignment="1">
      <alignment horizontal="right"/>
    </xf>
    <xf numFmtId="0" fontId="5" fillId="0" borderId="0" xfId="0" applyFont="1" applyFill="1" applyAlignment="1">
      <alignment horizontal="center"/>
    </xf>
    <xf numFmtId="172" fontId="5" fillId="0" borderId="7" xfId="15" applyNumberFormat="1" applyFont="1" applyBorder="1" applyAlignment="1">
      <alignment horizontal="right"/>
    </xf>
    <xf numFmtId="172" fontId="5" fillId="0" borderId="9" xfId="15" applyNumberFormat="1" applyFont="1" applyBorder="1" applyAlignment="1">
      <alignment/>
    </xf>
    <xf numFmtId="0" fontId="10" fillId="0" borderId="0" xfId="0" applyFont="1" applyAlignment="1">
      <alignment/>
    </xf>
    <xf numFmtId="172" fontId="1" fillId="0" borderId="0" xfId="15" applyNumberFormat="1" applyFont="1" applyAlignment="1" quotePrefix="1">
      <alignment horizontal="center"/>
    </xf>
    <xf numFmtId="0" fontId="5" fillId="0" borderId="9" xfId="0" applyFont="1" applyBorder="1" applyAlignment="1">
      <alignment horizontal="right"/>
    </xf>
    <xf numFmtId="37" fontId="1" fillId="0" borderId="0" xfId="0" applyNumberFormat="1" applyFont="1" applyAlignment="1">
      <alignment/>
    </xf>
    <xf numFmtId="37" fontId="5" fillId="0" borderId="0" xfId="0" applyNumberFormat="1" applyFont="1" applyAlignment="1">
      <alignment horizontal="left"/>
    </xf>
    <xf numFmtId="37" fontId="5" fillId="0" borderId="0" xfId="0" applyNumberFormat="1" applyFont="1" applyAlignment="1" quotePrefix="1">
      <alignment horizontal="left"/>
    </xf>
    <xf numFmtId="0" fontId="5" fillId="2" borderId="0" xfId="0" applyFont="1" applyFill="1" applyAlignment="1">
      <alignment/>
    </xf>
    <xf numFmtId="172" fontId="5" fillId="2" borderId="0" xfId="15" applyNumberFormat="1" applyFont="1" applyFill="1" applyAlignment="1">
      <alignment/>
    </xf>
    <xf numFmtId="172" fontId="5" fillId="2" borderId="0" xfId="15" applyNumberFormat="1" applyFont="1" applyFill="1" applyBorder="1" applyAlignment="1">
      <alignment/>
    </xf>
    <xf numFmtId="172" fontId="0" fillId="0" borderId="0" xfId="0" applyNumberFormat="1" applyFill="1" applyBorder="1" applyAlignment="1">
      <alignment/>
    </xf>
    <xf numFmtId="172" fontId="5" fillId="0" borderId="0" xfId="0" applyNumberFormat="1" applyFont="1" applyFill="1" applyBorder="1" applyAlignment="1">
      <alignment/>
    </xf>
    <xf numFmtId="172" fontId="5" fillId="0" borderId="7" xfId="0" applyNumberFormat="1" applyFont="1" applyFill="1" applyBorder="1" applyAlignment="1">
      <alignment/>
    </xf>
    <xf numFmtId="172" fontId="5" fillId="0" borderId="5" xfId="0" applyNumberFormat="1" applyFont="1" applyFill="1" applyBorder="1" applyAlignment="1">
      <alignment/>
    </xf>
    <xf numFmtId="172" fontId="5" fillId="0" borderId="0" xfId="15" applyNumberFormat="1" applyFont="1" applyFill="1" applyBorder="1" applyAlignment="1">
      <alignment horizontal="center"/>
    </xf>
    <xf numFmtId="171" fontId="5" fillId="0" borderId="0" xfId="0" applyNumberFormat="1" applyFont="1" applyFill="1" applyAlignment="1">
      <alignment/>
    </xf>
    <xf numFmtId="0" fontId="4" fillId="0" borderId="0" xfId="0" applyFont="1" applyFill="1" applyAlignment="1">
      <alignment horizontal="left"/>
    </xf>
    <xf numFmtId="172" fontId="1" fillId="0" borderId="0" xfId="15" applyNumberFormat="1" applyFont="1" applyFill="1" applyAlignment="1">
      <alignment/>
    </xf>
    <xf numFmtId="172" fontId="5" fillId="0" borderId="0" xfId="15" applyNumberFormat="1" applyFont="1" applyFill="1" applyBorder="1" applyAlignment="1" quotePrefix="1">
      <alignment horizontal="center"/>
    </xf>
    <xf numFmtId="172" fontId="5" fillId="0" borderId="9" xfId="15" applyNumberFormat="1" applyFont="1" applyFill="1" applyBorder="1" applyAlignment="1">
      <alignment/>
    </xf>
    <xf numFmtId="39" fontId="5" fillId="0" borderId="0" xfId="15" applyNumberFormat="1" applyFont="1" applyFill="1" applyAlignment="1">
      <alignment/>
    </xf>
    <xf numFmtId="171" fontId="5" fillId="0" borderId="0" xfId="15" applyNumberFormat="1" applyFont="1" applyFill="1" applyAlignment="1">
      <alignment/>
    </xf>
    <xf numFmtId="0" fontId="1" fillId="0" borderId="0" xfId="19" applyFont="1" applyAlignment="1">
      <alignment horizontal="left"/>
      <protection/>
    </xf>
    <xf numFmtId="0" fontId="4" fillId="0" borderId="0" xfId="19" applyFont="1" applyAlignment="1">
      <alignment horizontal="left"/>
      <protection/>
    </xf>
    <xf numFmtId="0" fontId="1" fillId="0" borderId="0" xfId="0" applyFont="1" applyFill="1" applyAlignment="1">
      <alignment horizontal="centerContinuous"/>
    </xf>
    <xf numFmtId="39" fontId="5" fillId="0" borderId="0" xfId="15" applyNumberFormat="1" applyFont="1" applyFill="1" applyAlignment="1" quotePrefix="1">
      <alignment horizontal="right"/>
    </xf>
    <xf numFmtId="39" fontId="5" fillId="0" borderId="0" xfId="15" applyNumberFormat="1" applyFont="1" applyFill="1" applyAlignment="1">
      <alignment horizontal="right"/>
    </xf>
    <xf numFmtId="171" fontId="5" fillId="0" borderId="0" xfId="15" applyNumberFormat="1" applyFont="1" applyFill="1" applyAlignment="1">
      <alignment horizontal="right"/>
    </xf>
    <xf numFmtId="40" fontId="5" fillId="0" borderId="0" xfId="15" applyNumberFormat="1" applyFont="1" applyFill="1" applyBorder="1" applyAlignment="1" quotePrefix="1">
      <alignment horizontal="right"/>
    </xf>
    <xf numFmtId="171" fontId="5" fillId="0" borderId="0" xfId="15" applyFont="1" applyFill="1" applyAlignment="1">
      <alignment horizontal="right"/>
    </xf>
    <xf numFmtId="37" fontId="5" fillId="0" borderId="0" xfId="0" applyNumberFormat="1" applyFont="1" applyFill="1" applyAlignment="1" quotePrefix="1">
      <alignment horizontal="right"/>
    </xf>
    <xf numFmtId="0" fontId="5" fillId="0" borderId="0" xfId="0" applyFont="1" applyFill="1" applyAlignment="1">
      <alignment horizontal="right"/>
    </xf>
    <xf numFmtId="37" fontId="5" fillId="0" borderId="5" xfId="0" applyNumberFormat="1" applyFont="1" applyFill="1" applyBorder="1" applyAlignment="1" quotePrefix="1">
      <alignment horizontal="right"/>
    </xf>
    <xf numFmtId="39" fontId="5" fillId="0" borderId="9" xfId="15" applyNumberFormat="1" applyFont="1" applyBorder="1" applyAlignment="1" quotePrefix="1">
      <alignment horizontal="right"/>
    </xf>
    <xf numFmtId="172" fontId="1" fillId="0" borderId="0" xfId="15" applyNumberFormat="1" applyFont="1" applyFill="1" applyAlignment="1">
      <alignment horizontal="center"/>
    </xf>
    <xf numFmtId="0" fontId="5" fillId="0" borderId="0" xfId="0" applyFont="1" applyFill="1" applyAlignment="1">
      <alignment horizontal="left" vertical="center" wrapText="1"/>
    </xf>
    <xf numFmtId="15" fontId="5" fillId="0" borderId="0" xfId="0" applyNumberFormat="1" applyFont="1" applyAlignment="1" quotePrefix="1">
      <alignment horizontal="left"/>
    </xf>
  </cellXfs>
  <cellStyles count="7">
    <cellStyle name="Normal" xfId="0"/>
    <cellStyle name="Comma" xfId="15"/>
    <cellStyle name="Comma [0]" xfId="16"/>
    <cellStyle name="Currency" xfId="17"/>
    <cellStyle name="Currency [0]" xfId="18"/>
    <cellStyle name="Normal_OIB31Mar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IB%20Sept'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stomise"/>
      <sheetName val="Index "/>
      <sheetName val="Highlight"/>
      <sheetName val="pl"/>
      <sheetName val="Equity"/>
      <sheetName val="bs"/>
      <sheetName val="Cashflow"/>
      <sheetName val="Mar03 CF"/>
      <sheetName val="notes"/>
      <sheetName val="turnover"/>
      <sheetName val="EBITDA"/>
      <sheetName val="pbt"/>
      <sheetName val="bank"/>
      <sheetName val="shares"/>
      <sheetName val="Segment"/>
      <sheetName val="CFnote"/>
      <sheetName val="Addn Info"/>
      <sheetName val="Consol BS"/>
      <sheetName val="ConsolCF"/>
      <sheetName val="Consol P&amp;L"/>
      <sheetName val="Oth income"/>
      <sheetName val="Journals"/>
      <sheetName val="Journals2"/>
      <sheetName val="IntercoTrans"/>
      <sheetName val="Taxation"/>
      <sheetName val="Property BS"/>
      <sheetName val="Property P&amp;L"/>
      <sheetName val="Securities BS"/>
      <sheetName val="Securities P&amp;L"/>
      <sheetName val="Gaming BS"/>
      <sheetName val="Gaming P&amp;L"/>
      <sheetName val="Trading BS"/>
      <sheetName val="Trading PL"/>
      <sheetName val="proof"/>
      <sheetName val="Inco"/>
      <sheetName val="Inco(reconcile)"/>
    </sheetNames>
    <sheetDataSet>
      <sheetData sheetId="0">
        <row r="15">
          <cell r="R15">
            <v>1</v>
          </cell>
        </row>
        <row r="17">
          <cell r="H17">
            <v>2004</v>
          </cell>
        </row>
        <row r="19">
          <cell r="T19" t="str">
            <v>30 September </v>
          </cell>
        </row>
        <row r="21">
          <cell r="T21" t="str">
            <v>30 September 2004</v>
          </cell>
        </row>
      </sheetData>
      <sheetData sheetId="3">
        <row r="44">
          <cell r="P44">
            <v>-22752</v>
          </cell>
        </row>
        <row r="59">
          <cell r="F59" t="str">
            <v>for the year ended 30 June 2004)</v>
          </cell>
        </row>
      </sheetData>
      <sheetData sheetId="4">
        <row r="1">
          <cell r="B1" t="str">
            <v>OLYMPIA INDUSTRIES BERHAD</v>
          </cell>
        </row>
        <row r="2">
          <cell r="B2" t="str">
            <v>(Company no. 63026-U)</v>
          </cell>
        </row>
      </sheetData>
      <sheetData sheetId="13">
        <row r="8">
          <cell r="F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5"/>
  <sheetViews>
    <sheetView workbookViewId="0" topLeftCell="A68">
      <selection activeCell="F73" sqref="F73"/>
    </sheetView>
  </sheetViews>
  <sheetFormatPr defaultColWidth="9.140625" defaultRowHeight="12.75"/>
  <cols>
    <col min="1" max="1" width="4.140625" style="5" customWidth="1"/>
    <col min="2" max="2" width="5.7109375" style="5" customWidth="1"/>
    <col min="3" max="3" width="3.8515625" style="5" customWidth="1"/>
    <col min="4" max="4" width="8.7109375" style="5" customWidth="1"/>
    <col min="5" max="5" width="20.7109375" style="5" customWidth="1"/>
    <col min="6" max="6" width="12.421875" style="10" customWidth="1"/>
    <col min="7" max="7" width="1.421875" style="10" customWidth="1"/>
    <col min="8" max="8" width="12.00390625" style="10" customWidth="1"/>
    <col min="9" max="9" width="3.00390625" style="10" customWidth="1"/>
    <col min="10" max="10" width="11.28125" style="10" customWidth="1"/>
    <col min="11" max="11" width="1.57421875" style="10" customWidth="1"/>
    <col min="12" max="12" width="11.28125" style="10" customWidth="1"/>
    <col min="13" max="16384" width="8.7109375" style="5" customWidth="1"/>
  </cols>
  <sheetData>
    <row r="1" ht="12.75">
      <c r="A1" s="29" t="s">
        <v>327</v>
      </c>
    </row>
    <row r="2" ht="12.75">
      <c r="A2" s="4" t="s">
        <v>1</v>
      </c>
    </row>
    <row r="3" ht="12.75">
      <c r="A3" s="2"/>
    </row>
    <row r="4" ht="12.75">
      <c r="A4" s="3" t="s">
        <v>2</v>
      </c>
    </row>
    <row r="5" ht="12.75">
      <c r="A5" s="102" t="s">
        <v>328</v>
      </c>
    </row>
    <row r="6" ht="12.75">
      <c r="A6" s="5" t="s">
        <v>3</v>
      </c>
    </row>
    <row r="8" spans="6:12" ht="12.75">
      <c r="F8" s="37" t="s">
        <v>4</v>
      </c>
      <c r="G8" s="37"/>
      <c r="H8" s="37"/>
      <c r="J8" s="120" t="s">
        <v>5</v>
      </c>
      <c r="K8" s="120"/>
      <c r="L8" s="120"/>
    </row>
    <row r="9" spans="6:12" ht="12.75">
      <c r="F9" s="6" t="s">
        <v>6</v>
      </c>
      <c r="G9" s="6"/>
      <c r="H9" s="6" t="s">
        <v>7</v>
      </c>
      <c r="I9" s="103"/>
      <c r="J9" s="6" t="s">
        <v>6</v>
      </c>
      <c r="K9" s="6"/>
      <c r="L9" s="6" t="s">
        <v>7</v>
      </c>
    </row>
    <row r="10" spans="6:12" ht="12.75">
      <c r="F10" s="7" t="s">
        <v>8</v>
      </c>
      <c r="G10" s="7"/>
      <c r="H10" s="7" t="s">
        <v>8</v>
      </c>
      <c r="I10" s="103"/>
      <c r="J10" s="6" t="s">
        <v>9</v>
      </c>
      <c r="K10" s="7"/>
      <c r="L10" s="6" t="s">
        <v>9</v>
      </c>
    </row>
    <row r="11" spans="6:12" ht="12.75">
      <c r="F11" s="7" t="s">
        <v>329</v>
      </c>
      <c r="G11" s="7"/>
      <c r="H11" s="7" t="s">
        <v>310</v>
      </c>
      <c r="I11" s="103"/>
      <c r="J11" s="7" t="str">
        <f>+F11</f>
        <v>30 Sep 2004</v>
      </c>
      <c r="K11" s="7"/>
      <c r="L11" s="7" t="str">
        <f>+H11</f>
        <v>30 Sep 2003</v>
      </c>
    </row>
    <row r="12" spans="6:12" ht="12.75">
      <c r="F12" s="6" t="s">
        <v>10</v>
      </c>
      <c r="G12" s="6"/>
      <c r="H12" s="7" t="s">
        <v>10</v>
      </c>
      <c r="I12" s="6"/>
      <c r="J12" s="6" t="s">
        <v>10</v>
      </c>
      <c r="K12" s="6"/>
      <c r="L12" s="7" t="s">
        <v>10</v>
      </c>
    </row>
    <row r="14" spans="1:12" ht="12.75">
      <c r="A14" s="11" t="s">
        <v>11</v>
      </c>
      <c r="B14" s="11" t="s">
        <v>12</v>
      </c>
      <c r="C14" s="5" t="s">
        <v>13</v>
      </c>
      <c r="F14" s="28">
        <v>46692</v>
      </c>
      <c r="G14" s="28"/>
      <c r="H14" s="10">
        <v>49646</v>
      </c>
      <c r="J14" s="28">
        <v>46692</v>
      </c>
      <c r="K14" s="28"/>
      <c r="L14" s="10">
        <v>49646</v>
      </c>
    </row>
    <row r="16" spans="2:12" ht="12.75">
      <c r="B16" s="11" t="s">
        <v>14</v>
      </c>
      <c r="C16" s="5" t="s">
        <v>15</v>
      </c>
      <c r="F16" s="104">
        <v>-53552</v>
      </c>
      <c r="G16" s="104"/>
      <c r="H16" s="10">
        <v>-54697</v>
      </c>
      <c r="J16" s="104">
        <v>-53552</v>
      </c>
      <c r="K16" s="104"/>
      <c r="L16" s="10">
        <v>-54697</v>
      </c>
    </row>
    <row r="17" spans="2:11" ht="12.75">
      <c r="B17" s="11"/>
      <c r="F17" s="104"/>
      <c r="G17" s="104"/>
      <c r="J17" s="104"/>
      <c r="K17" s="104"/>
    </row>
    <row r="18" spans="2:12" ht="12.75">
      <c r="B18" s="11" t="s">
        <v>16</v>
      </c>
      <c r="C18" s="5" t="s">
        <v>333</v>
      </c>
      <c r="F18" s="104">
        <v>846</v>
      </c>
      <c r="G18" s="104"/>
      <c r="H18" s="10">
        <v>3399</v>
      </c>
      <c r="J18" s="104">
        <v>846</v>
      </c>
      <c r="K18" s="104"/>
      <c r="L18" s="10">
        <v>3399</v>
      </c>
    </row>
    <row r="19" spans="6:12" ht="12.75">
      <c r="F19" s="42"/>
      <c r="G19" s="5"/>
      <c r="H19" s="42"/>
      <c r="J19" s="42"/>
      <c r="K19" s="5"/>
      <c r="L19" s="42"/>
    </row>
    <row r="20" spans="1:12" ht="12.75">
      <c r="A20" s="11"/>
      <c r="B20" s="9" t="s">
        <v>17</v>
      </c>
      <c r="C20" s="9" t="s">
        <v>294</v>
      </c>
      <c r="F20" s="100">
        <f>SUM(F14:F19)</f>
        <v>-6014</v>
      </c>
      <c r="G20" s="5"/>
      <c r="H20" s="10">
        <f>SUM(H14:H18)</f>
        <v>-1652</v>
      </c>
      <c r="J20" s="100">
        <f>SUM(J14:J19)</f>
        <v>-6014</v>
      </c>
      <c r="K20" s="5"/>
      <c r="L20" s="10">
        <f>SUM(L14:L18)</f>
        <v>-1652</v>
      </c>
    </row>
    <row r="21" spans="7:11" ht="12.75">
      <c r="G21" s="5"/>
      <c r="K21" s="5"/>
    </row>
    <row r="22" spans="2:12" ht="12.75">
      <c r="B22" s="5" t="s">
        <v>18</v>
      </c>
      <c r="C22" s="5" t="s">
        <v>19</v>
      </c>
      <c r="F22" s="10">
        <v>-22323</v>
      </c>
      <c r="G22" s="5"/>
      <c r="H22" s="10">
        <v>-21622</v>
      </c>
      <c r="J22" s="10">
        <v>-22323</v>
      </c>
      <c r="K22" s="5"/>
      <c r="L22" s="10">
        <v>-21622</v>
      </c>
    </row>
    <row r="23" spans="6:12" ht="12.75">
      <c r="F23" s="42"/>
      <c r="G23" s="5"/>
      <c r="H23" s="42"/>
      <c r="J23" s="42"/>
      <c r="K23" s="5"/>
      <c r="L23" s="42"/>
    </row>
    <row r="24" spans="2:11" ht="12.75">
      <c r="B24" s="5" t="s">
        <v>20</v>
      </c>
      <c r="C24" s="9" t="s">
        <v>21</v>
      </c>
      <c r="G24" s="5"/>
      <c r="K24" s="5"/>
    </row>
    <row r="25" spans="3:12" ht="12.75">
      <c r="C25" s="5" t="s">
        <v>22</v>
      </c>
      <c r="F25" s="10">
        <f>SUM(F20:F23)</f>
        <v>-28337</v>
      </c>
      <c r="G25" s="5"/>
      <c r="H25" s="10">
        <f>SUM(H20:H23)</f>
        <v>-23274</v>
      </c>
      <c r="J25" s="10">
        <f>SUM(J20:J23)</f>
        <v>-28337</v>
      </c>
      <c r="K25" s="5"/>
      <c r="L25" s="10">
        <f>SUM(L20:L23)</f>
        <v>-23274</v>
      </c>
    </row>
    <row r="26" spans="7:11" ht="12.75">
      <c r="G26" s="5"/>
      <c r="K26" s="5"/>
    </row>
    <row r="27" spans="2:12" ht="12.75">
      <c r="B27" s="9" t="s">
        <v>23</v>
      </c>
      <c r="C27" s="11" t="s">
        <v>24</v>
      </c>
      <c r="F27" s="10">
        <v>0</v>
      </c>
      <c r="G27" s="5"/>
      <c r="H27" s="10">
        <v>0</v>
      </c>
      <c r="J27" s="10">
        <v>0</v>
      </c>
      <c r="K27" s="5"/>
      <c r="L27" s="10">
        <v>0</v>
      </c>
    </row>
    <row r="28" spans="7:12" ht="12.75">
      <c r="G28" s="5"/>
      <c r="H28" s="42"/>
      <c r="K28" s="5"/>
      <c r="L28" s="42"/>
    </row>
    <row r="29" spans="2:11" ht="12.75">
      <c r="B29" s="11" t="s">
        <v>25</v>
      </c>
      <c r="C29" s="9" t="s">
        <v>26</v>
      </c>
      <c r="F29" s="31"/>
      <c r="G29" s="5"/>
      <c r="J29" s="31"/>
      <c r="K29" s="5"/>
    </row>
    <row r="30" spans="3:12" ht="12.75">
      <c r="C30" s="11" t="s">
        <v>27</v>
      </c>
      <c r="F30" s="10">
        <f>SUM(F25:F28)</f>
        <v>-28337</v>
      </c>
      <c r="G30" s="5"/>
      <c r="H30" s="10">
        <f>SUM(H25:H28)</f>
        <v>-23274</v>
      </c>
      <c r="J30" s="10">
        <f>SUM(J25:J28)</f>
        <v>-28337</v>
      </c>
      <c r="K30" s="5"/>
      <c r="L30" s="10">
        <f>SUM(L25:L28)</f>
        <v>-23274</v>
      </c>
    </row>
    <row r="31" spans="7:11" ht="12.75">
      <c r="G31" s="5"/>
      <c r="K31" s="5"/>
    </row>
    <row r="32" spans="2:12" ht="12.75">
      <c r="B32" s="9" t="s">
        <v>28</v>
      </c>
      <c r="C32" s="5" t="s">
        <v>29</v>
      </c>
      <c r="F32" s="10">
        <v>-12</v>
      </c>
      <c r="G32" s="5"/>
      <c r="H32" s="10">
        <v>-28</v>
      </c>
      <c r="J32" s="10">
        <v>-12</v>
      </c>
      <c r="K32" s="5"/>
      <c r="L32" s="10">
        <v>-28</v>
      </c>
    </row>
    <row r="33" spans="7:12" ht="12.75">
      <c r="G33" s="5"/>
      <c r="H33" s="42"/>
      <c r="K33" s="5"/>
      <c r="L33" s="42"/>
    </row>
    <row r="34" spans="2:11" ht="12.75">
      <c r="B34" s="9" t="s">
        <v>30</v>
      </c>
      <c r="C34" s="11" t="s">
        <v>28</v>
      </c>
      <c r="D34" s="9" t="s">
        <v>31</v>
      </c>
      <c r="F34" s="31"/>
      <c r="G34" s="5"/>
      <c r="J34" s="31"/>
      <c r="K34" s="5"/>
    </row>
    <row r="35" spans="4:12" ht="12.75">
      <c r="D35" s="11" t="s">
        <v>32</v>
      </c>
      <c r="F35" s="10">
        <f>SUM(F30:F33)</f>
        <v>-28349</v>
      </c>
      <c r="G35" s="5"/>
      <c r="H35" s="10">
        <f>SUM(H30:H33)</f>
        <v>-23302</v>
      </c>
      <c r="J35" s="10">
        <f>SUM(J30:J33)</f>
        <v>-28349</v>
      </c>
      <c r="K35" s="5"/>
      <c r="L35" s="10">
        <f>SUM(L30:L33)</f>
        <v>-23302</v>
      </c>
    </row>
    <row r="36" spans="7:11" ht="12.75">
      <c r="G36" s="5"/>
      <c r="K36" s="5"/>
    </row>
    <row r="37" spans="3:12" ht="12.75">
      <c r="C37" s="11" t="s">
        <v>33</v>
      </c>
      <c r="D37" s="11" t="s">
        <v>34</v>
      </c>
      <c r="F37" s="10">
        <v>1289</v>
      </c>
      <c r="G37" s="5"/>
      <c r="H37" s="10">
        <v>550</v>
      </c>
      <c r="J37" s="10">
        <v>1289</v>
      </c>
      <c r="K37" s="5"/>
      <c r="L37" s="10">
        <v>550</v>
      </c>
    </row>
    <row r="38" spans="7:12" ht="12.75">
      <c r="G38" s="5"/>
      <c r="H38" s="42"/>
      <c r="K38" s="5"/>
      <c r="L38" s="42"/>
    </row>
    <row r="39" spans="2:11" ht="12.75">
      <c r="B39" s="9" t="s">
        <v>35</v>
      </c>
      <c r="C39" s="5" t="s">
        <v>36</v>
      </c>
      <c r="F39" s="31"/>
      <c r="G39" s="5"/>
      <c r="J39" s="31"/>
      <c r="K39" s="5"/>
    </row>
    <row r="40" spans="3:12" ht="12.75">
      <c r="C40" s="5" t="s">
        <v>37</v>
      </c>
      <c r="F40" s="10">
        <f>SUM(F35:F38)</f>
        <v>-27060</v>
      </c>
      <c r="G40" s="5"/>
      <c r="H40" s="10">
        <f>SUM(H35:H37)</f>
        <v>-22752</v>
      </c>
      <c r="J40" s="10">
        <f>SUM(J35:J38)</f>
        <v>-27060</v>
      </c>
      <c r="K40" s="5"/>
      <c r="L40" s="10">
        <f>SUM(L35:L37)</f>
        <v>-22752</v>
      </c>
    </row>
    <row r="41" spans="6:12" ht="13.5" thickBot="1">
      <c r="F41" s="105"/>
      <c r="G41" s="5"/>
      <c r="H41" s="105"/>
      <c r="J41" s="105"/>
      <c r="K41" s="5"/>
      <c r="L41" s="105"/>
    </row>
    <row r="42" spans="7:11" ht="13.5" thickTop="1">
      <c r="G42" s="5"/>
      <c r="K42" s="5"/>
    </row>
    <row r="43" spans="1:7" ht="12.75">
      <c r="A43" s="11">
        <v>2</v>
      </c>
      <c r="B43" s="11" t="s">
        <v>12</v>
      </c>
      <c r="C43" s="11" t="s">
        <v>38</v>
      </c>
      <c r="G43" s="5"/>
    </row>
    <row r="44" ht="12.75">
      <c r="C44" s="5" t="s">
        <v>39</v>
      </c>
    </row>
    <row r="45" ht="12.75">
      <c r="C45" s="5" t="s">
        <v>40</v>
      </c>
    </row>
    <row r="47" spans="3:12" ht="12.75">
      <c r="C47" s="11" t="s">
        <v>28</v>
      </c>
      <c r="D47" s="11" t="s">
        <v>41</v>
      </c>
      <c r="F47" s="111" t="s">
        <v>337</v>
      </c>
      <c r="G47" s="112"/>
      <c r="H47" s="113">
        <f>H40/508381*100</f>
        <v>-4.475383619765491</v>
      </c>
      <c r="I47" s="112"/>
      <c r="J47" s="111" t="s">
        <v>337</v>
      </c>
      <c r="K47" s="106"/>
      <c r="L47" s="107">
        <f>L40/508381*100</f>
        <v>-4.475383619765491</v>
      </c>
    </row>
    <row r="48" spans="4:6" ht="12.75">
      <c r="D48" s="5" t="s">
        <v>42</v>
      </c>
      <c r="F48" s="107"/>
    </row>
    <row r="50" spans="3:12" ht="12.75">
      <c r="C50" s="11" t="s">
        <v>33</v>
      </c>
      <c r="D50" s="11" t="s">
        <v>43</v>
      </c>
      <c r="F50" s="83" t="s">
        <v>44</v>
      </c>
      <c r="G50" s="83"/>
      <c r="H50" s="83" t="s">
        <v>44</v>
      </c>
      <c r="I50" s="83"/>
      <c r="J50" s="83" t="s">
        <v>44</v>
      </c>
      <c r="K50" s="83"/>
      <c r="L50" s="83" t="s">
        <v>44</v>
      </c>
    </row>
    <row r="51" ht="12.75">
      <c r="H51" s="82"/>
    </row>
    <row r="54" ht="12.75">
      <c r="B54" s="2" t="s">
        <v>45</v>
      </c>
    </row>
    <row r="55" ht="12.75">
      <c r="B55" s="2" t="str">
        <f>IF('[1]Customise'!R15&gt;2,"for the year ended 30 June "&amp;'[1]Customise'!H17-1&amp;")","for the year ended 30 June "&amp;'[1]Customise'!H17&amp;")")</f>
        <v>for the year ended 30 June 2004)</v>
      </c>
    </row>
    <row r="57" ht="3" customHeight="1"/>
    <row r="58" ht="3" customHeight="1"/>
  </sheetData>
  <mergeCells count="1">
    <mergeCell ref="J8:L8"/>
  </mergeCells>
  <printOptions/>
  <pageMargins left="0.75" right="0.75" top="1" bottom="1" header="0.5" footer="0.5"/>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F56"/>
  <sheetViews>
    <sheetView workbookViewId="0" topLeftCell="A45">
      <selection activeCell="D51" sqref="D51"/>
    </sheetView>
  </sheetViews>
  <sheetFormatPr defaultColWidth="9.140625" defaultRowHeight="12.75"/>
  <cols>
    <col min="1" max="1" width="4.140625" style="5" customWidth="1"/>
    <col min="2" max="2" width="3.8515625" style="5" customWidth="1"/>
    <col min="3" max="3" width="41.421875" style="5" customWidth="1"/>
    <col min="4" max="4" width="17.7109375" style="10" customWidth="1"/>
    <col min="5" max="5" width="3.00390625" style="10" customWidth="1"/>
    <col min="6" max="6" width="17.7109375" style="10" customWidth="1"/>
    <col min="7" max="16384" width="9.140625" style="5" customWidth="1"/>
  </cols>
  <sheetData>
    <row r="1" ht="12.75">
      <c r="A1" s="3" t="str">
        <f>PL!A1</f>
        <v>OLYMPIA INDUSTIRES BERHAD</v>
      </c>
    </row>
    <row r="2" ht="12.75">
      <c r="A2" s="3" t="str">
        <f>PL!A2</f>
        <v>(Company no. 63026-U)</v>
      </c>
    </row>
    <row r="3" ht="12.75">
      <c r="A3" s="2"/>
    </row>
    <row r="4" ht="12.75">
      <c r="A4" s="3" t="s">
        <v>67</v>
      </c>
    </row>
    <row r="5" ht="12.75">
      <c r="A5" s="29" t="s">
        <v>330</v>
      </c>
    </row>
    <row r="7" spans="1:6" ht="12.75">
      <c r="A7" s="110"/>
      <c r="D7" s="6" t="s">
        <v>68</v>
      </c>
      <c r="F7" s="6" t="s">
        <v>69</v>
      </c>
    </row>
    <row r="8" spans="4:6" ht="12.75">
      <c r="D8" s="7" t="s">
        <v>70</v>
      </c>
      <c r="E8" s="7"/>
      <c r="F8" s="6" t="s">
        <v>71</v>
      </c>
    </row>
    <row r="9" spans="4:6" ht="12.75">
      <c r="D9" s="6" t="s">
        <v>72</v>
      </c>
      <c r="E9" s="6"/>
      <c r="F9" s="6" t="s">
        <v>73</v>
      </c>
    </row>
    <row r="10" spans="4:6" ht="12.75">
      <c r="D10" s="7" t="str">
        <f>PL!F11</f>
        <v>30 Sep 2004</v>
      </c>
      <c r="E10" s="6"/>
      <c r="F10" s="7" t="s">
        <v>332</v>
      </c>
    </row>
    <row r="11" spans="4:6" ht="12.75">
      <c r="D11" s="6" t="s">
        <v>10</v>
      </c>
      <c r="E11" s="6"/>
      <c r="F11" s="6" t="s">
        <v>10</v>
      </c>
    </row>
    <row r="13" spans="1:6" ht="12.75">
      <c r="A13" s="11" t="s">
        <v>74</v>
      </c>
      <c r="B13" s="5" t="s">
        <v>75</v>
      </c>
      <c r="D13" s="10">
        <v>38382</v>
      </c>
      <c r="F13" s="10">
        <v>39153</v>
      </c>
    </row>
    <row r="14" spans="1:6" ht="12.75">
      <c r="A14" s="11" t="s">
        <v>76</v>
      </c>
      <c r="B14" s="5" t="s">
        <v>77</v>
      </c>
      <c r="D14" s="10">
        <v>323426</v>
      </c>
      <c r="F14" s="10">
        <v>323426</v>
      </c>
    </row>
    <row r="15" spans="1:6" ht="12.75">
      <c r="A15" s="11" t="s">
        <v>78</v>
      </c>
      <c r="B15" s="5" t="s">
        <v>79</v>
      </c>
      <c r="D15" s="10">
        <v>125000</v>
      </c>
      <c r="F15" s="10">
        <v>125000</v>
      </c>
    </row>
    <row r="16" spans="1:6" ht="12.75">
      <c r="A16" s="11" t="s">
        <v>80</v>
      </c>
      <c r="B16" s="5" t="s">
        <v>81</v>
      </c>
      <c r="D16" s="10">
        <v>149345</v>
      </c>
      <c r="F16" s="10">
        <v>149257</v>
      </c>
    </row>
    <row r="17" spans="1:6" ht="12.75">
      <c r="A17" s="11" t="s">
        <v>82</v>
      </c>
      <c r="B17" s="5" t="s">
        <v>83</v>
      </c>
      <c r="D17" s="10">
        <v>12028</v>
      </c>
      <c r="F17" s="10">
        <v>12002</v>
      </c>
    </row>
    <row r="18" spans="1:6" ht="12.75">
      <c r="A18" s="11"/>
      <c r="D18" s="5"/>
      <c r="E18" s="5"/>
      <c r="F18" s="5"/>
    </row>
    <row r="19" ht="12.75">
      <c r="C19" s="23"/>
    </row>
    <row r="20" spans="1:2" ht="12.75">
      <c r="A20" s="11" t="s">
        <v>84</v>
      </c>
      <c r="B20" s="2" t="s">
        <v>85</v>
      </c>
    </row>
    <row r="21" spans="3:6" ht="12.75">
      <c r="C21" s="5" t="s">
        <v>86</v>
      </c>
      <c r="D21" s="24">
        <v>17186</v>
      </c>
      <c r="F21" s="24">
        <v>16857</v>
      </c>
    </row>
    <row r="22" spans="3:6" ht="12.75">
      <c r="C22" s="5" t="s">
        <v>87</v>
      </c>
      <c r="D22" s="25">
        <v>2504</v>
      </c>
      <c r="F22" s="25">
        <v>2587</v>
      </c>
    </row>
    <row r="23" spans="3:6" ht="12.75">
      <c r="C23" s="9" t="s">
        <v>88</v>
      </c>
      <c r="D23" s="26">
        <v>12246</v>
      </c>
      <c r="F23" s="26">
        <v>12543</v>
      </c>
    </row>
    <row r="24" spans="3:6" ht="12.75">
      <c r="C24" s="9" t="s">
        <v>89</v>
      </c>
      <c r="D24" s="26">
        <v>1201</v>
      </c>
      <c r="F24" s="26">
        <v>1166</v>
      </c>
    </row>
    <row r="25" spans="3:6" ht="12.75">
      <c r="C25" s="9" t="s">
        <v>90</v>
      </c>
      <c r="D25" s="26">
        <v>185681</v>
      </c>
      <c r="F25" s="26">
        <v>186072</v>
      </c>
    </row>
    <row r="26" spans="3:6" ht="12.75">
      <c r="C26" s="5" t="s">
        <v>91</v>
      </c>
      <c r="D26" s="25">
        <v>80368.75238875009</v>
      </c>
      <c r="F26" s="25">
        <v>77632.40554190031</v>
      </c>
    </row>
    <row r="27" spans="3:6" ht="12.75">
      <c r="C27" s="5" t="s">
        <v>92</v>
      </c>
      <c r="D27" s="25">
        <v>31217</v>
      </c>
      <c r="F27" s="25">
        <v>35227</v>
      </c>
    </row>
    <row r="28" spans="3:6" ht="12.75">
      <c r="C28" s="5" t="s">
        <v>93</v>
      </c>
      <c r="D28" s="27">
        <v>8345</v>
      </c>
      <c r="F28" s="27">
        <v>9321</v>
      </c>
    </row>
    <row r="29" spans="4:6" ht="12.75">
      <c r="D29" s="27">
        <f>SUM(D21:D28)</f>
        <v>338748.7523887501</v>
      </c>
      <c r="F29" s="27">
        <f>SUM(F21:F28)</f>
        <v>341405.4055419003</v>
      </c>
    </row>
    <row r="30" spans="1:2" ht="12.75">
      <c r="A30" s="11" t="s">
        <v>94</v>
      </c>
      <c r="B30" s="2" t="s">
        <v>95</v>
      </c>
    </row>
    <row r="31" spans="3:6" ht="12.75">
      <c r="C31" s="5" t="s">
        <v>96</v>
      </c>
      <c r="D31" s="24">
        <v>-11958</v>
      </c>
      <c r="F31" s="24">
        <v>-13776</v>
      </c>
    </row>
    <row r="32" spans="3:6" ht="12.75">
      <c r="C32" s="5" t="s">
        <v>97</v>
      </c>
      <c r="D32" s="25">
        <v>-840766</v>
      </c>
      <c r="F32" s="25">
        <v>-819485</v>
      </c>
    </row>
    <row r="33" spans="3:6" ht="12.75">
      <c r="C33" s="5" t="s">
        <v>98</v>
      </c>
      <c r="D33" s="25">
        <v>-775276</v>
      </c>
      <c r="F33" s="25">
        <v>-770445</v>
      </c>
    </row>
    <row r="34" spans="3:6" ht="12.75">
      <c r="C34" s="5" t="s">
        <v>99</v>
      </c>
      <c r="D34" s="27">
        <v>-36389</v>
      </c>
      <c r="F34" s="27">
        <v>-36427</v>
      </c>
    </row>
    <row r="35" spans="4:6" ht="12.75">
      <c r="D35" s="27">
        <f>SUM(D31:D34)</f>
        <v>-1664389</v>
      </c>
      <c r="F35" s="27">
        <f>SUM(F31:F34)</f>
        <v>-1640133</v>
      </c>
    </row>
    <row r="36" spans="4:6" ht="12.75">
      <c r="D36" s="28"/>
      <c r="F36" s="28"/>
    </row>
    <row r="37" spans="1:6" ht="12.75">
      <c r="A37" s="11" t="s">
        <v>100</v>
      </c>
      <c r="B37" s="29" t="s">
        <v>101</v>
      </c>
      <c r="D37" s="28">
        <f>D29+D35</f>
        <v>-1325640.2476112498</v>
      </c>
      <c r="F37" s="28">
        <f>F29+F35</f>
        <v>-1298727.5944580997</v>
      </c>
    </row>
    <row r="38" spans="4:6" ht="13.5" thickBot="1">
      <c r="D38" s="30">
        <f>D37+SUM(D13:D17)</f>
        <v>-677459.2476112498</v>
      </c>
      <c r="F38" s="30">
        <f>F37+SUM(F13:F17)</f>
        <v>-649889.5944580997</v>
      </c>
    </row>
    <row r="39" ht="13.5" thickTop="1"/>
    <row r="41" spans="1:2" ht="12.75">
      <c r="A41" s="11"/>
      <c r="B41" s="2" t="s">
        <v>102</v>
      </c>
    </row>
    <row r="42" spans="1:6" ht="12.75">
      <c r="A42" s="11" t="s">
        <v>103</v>
      </c>
      <c r="B42" s="5" t="s">
        <v>104</v>
      </c>
      <c r="D42" s="10">
        <v>508381</v>
      </c>
      <c r="F42" s="10">
        <v>508381</v>
      </c>
    </row>
    <row r="43" spans="1:6" ht="12.75">
      <c r="A43" s="11" t="s">
        <v>105</v>
      </c>
      <c r="B43" s="5" t="s">
        <v>106</v>
      </c>
      <c r="D43" s="10">
        <f>Equity!D19+Equity!E19+Equity!F19</f>
        <v>-1275962</v>
      </c>
      <c r="F43" s="10">
        <v>-1248915</v>
      </c>
    </row>
    <row r="44" spans="4:6" ht="12.75">
      <c r="D44" s="31">
        <f>SUM(D42:D43)</f>
        <v>-767581</v>
      </c>
      <c r="F44" s="31">
        <f>SUM(F42:F43)</f>
        <v>-740534</v>
      </c>
    </row>
    <row r="45" spans="1:6" ht="12.75">
      <c r="A45" s="11" t="s">
        <v>107</v>
      </c>
      <c r="B45" s="5" t="s">
        <v>108</v>
      </c>
      <c r="D45" s="10">
        <v>11681</v>
      </c>
      <c r="F45" s="10">
        <v>12969</v>
      </c>
    </row>
    <row r="46" spans="1:6" ht="12.75">
      <c r="A46" s="11" t="s">
        <v>109</v>
      </c>
      <c r="B46" s="5" t="s">
        <v>110</v>
      </c>
      <c r="D46" s="10">
        <v>65531</v>
      </c>
      <c r="F46" s="10">
        <v>64765</v>
      </c>
    </row>
    <row r="47" spans="1:6" ht="12.75">
      <c r="A47" s="11" t="s">
        <v>111</v>
      </c>
      <c r="B47" s="9" t="s">
        <v>112</v>
      </c>
      <c r="D47" s="10">
        <v>12910</v>
      </c>
      <c r="F47" s="10">
        <v>12910</v>
      </c>
    </row>
    <row r="48" spans="4:6" ht="13.5" thickBot="1">
      <c r="D48" s="30">
        <f>SUM(D44:D47)</f>
        <v>-677459</v>
      </c>
      <c r="F48" s="30">
        <f>SUM(F44:F47)</f>
        <v>-649890</v>
      </c>
    </row>
    <row r="49" ht="13.5" thickTop="1"/>
    <row r="50" spans="1:6" ht="12.75">
      <c r="A50" s="11" t="s">
        <v>113</v>
      </c>
      <c r="B50" s="5" t="s">
        <v>114</v>
      </c>
      <c r="D50" s="114" t="s">
        <v>338</v>
      </c>
      <c r="E50" s="115"/>
      <c r="F50" s="114" t="s">
        <v>339</v>
      </c>
    </row>
    <row r="51" ht="13.5" customHeight="1"/>
    <row r="52" spans="2:6" ht="12.75">
      <c r="B52" s="11" t="s">
        <v>115</v>
      </c>
      <c r="D52" s="10">
        <f>D44-D17</f>
        <v>-779609</v>
      </c>
      <c r="F52" s="10">
        <f>F44-F17</f>
        <v>-752536</v>
      </c>
    </row>
    <row r="55" ht="12.75">
      <c r="B55" s="2" t="s">
        <v>116</v>
      </c>
    </row>
    <row r="56" ht="12.75">
      <c r="B56" s="2" t="str">
        <f>+'[1]pl'!F59</f>
        <v>for the year ended 30 June 2004)</v>
      </c>
    </row>
    <row r="87" ht="3" customHeight="1"/>
    <row r="88" ht="3" customHeight="1"/>
  </sheetData>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F66"/>
  <sheetViews>
    <sheetView workbookViewId="0" topLeftCell="A7">
      <selection activeCell="C7" sqref="C7"/>
    </sheetView>
  </sheetViews>
  <sheetFormatPr defaultColWidth="9.140625" defaultRowHeight="12.75"/>
  <cols>
    <col min="1" max="1" width="3.7109375" style="1" customWidth="1"/>
    <col min="2" max="2" width="41.421875" style="1" customWidth="1"/>
    <col min="3" max="3" width="17.7109375" style="1" customWidth="1"/>
    <col min="4" max="4" width="3.00390625" style="1" customWidth="1"/>
    <col min="5" max="5" width="17.7109375" style="1" customWidth="1"/>
    <col min="6" max="6" width="2.00390625" style="1" customWidth="1"/>
    <col min="7" max="16384" width="9.140625" style="1" customWidth="1"/>
  </cols>
  <sheetData>
    <row r="1" spans="1:4" ht="15.75">
      <c r="A1" s="33" t="str">
        <f>PL!A1</f>
        <v>OLYMPIA INDUSTIRES BERHAD</v>
      </c>
      <c r="D1" s="34"/>
    </row>
    <row r="2" spans="1:4" ht="12.75">
      <c r="A2" s="4" t="str">
        <f>PL!A2</f>
        <v>(Company no. 63026-U)</v>
      </c>
      <c r="D2" s="34"/>
    </row>
    <row r="3" spans="1:4" ht="7.5" customHeight="1">
      <c r="A3" s="2"/>
      <c r="D3" s="34"/>
    </row>
    <row r="4" spans="1:4" ht="12.75">
      <c r="A4" s="35" t="s">
        <v>117</v>
      </c>
      <c r="D4" s="34"/>
    </row>
    <row r="5" spans="1:4" ht="12.75">
      <c r="A5" s="36" t="s">
        <v>331</v>
      </c>
      <c r="D5" s="34"/>
    </row>
    <row r="6" spans="1:6" ht="12.75">
      <c r="A6" s="5" t="s">
        <v>3</v>
      </c>
      <c r="C6" s="37"/>
      <c r="D6" s="38"/>
      <c r="E6" s="37"/>
      <c r="F6" s="37"/>
    </row>
    <row r="7" spans="1:6" ht="12.75">
      <c r="A7" s="35"/>
      <c r="C7" s="6" t="s">
        <v>6</v>
      </c>
      <c r="D7" s="39"/>
      <c r="E7" s="6" t="s">
        <v>7</v>
      </c>
      <c r="F7" s="6"/>
    </row>
    <row r="8" spans="1:6" ht="12.75">
      <c r="A8" s="35"/>
      <c r="C8" s="6" t="s">
        <v>9</v>
      </c>
      <c r="D8" s="39"/>
      <c r="E8" s="6" t="s">
        <v>9</v>
      </c>
      <c r="F8" s="6"/>
    </row>
    <row r="9" spans="3:6" ht="12.75">
      <c r="C9" s="7" t="str">
        <f>PL!F11</f>
        <v>30 Sep 2004</v>
      </c>
      <c r="D9" s="40"/>
      <c r="E9" s="7" t="str">
        <f>PL!H11</f>
        <v>30 Sep 2003</v>
      </c>
      <c r="F9" s="7"/>
    </row>
    <row r="10" spans="3:6" ht="12.75">
      <c r="C10" s="6" t="s">
        <v>10</v>
      </c>
      <c r="D10" s="39"/>
      <c r="E10" s="6" t="s">
        <v>10</v>
      </c>
      <c r="F10" s="6"/>
    </row>
    <row r="11" spans="1:6" ht="12.75">
      <c r="A11" s="2" t="s">
        <v>119</v>
      </c>
      <c r="B11" s="5"/>
      <c r="C11" s="5"/>
      <c r="D11" s="41"/>
      <c r="E11" s="5"/>
      <c r="F11" s="5"/>
    </row>
    <row r="12" spans="1:6" ht="12.75">
      <c r="A12" s="5" t="s">
        <v>120</v>
      </c>
      <c r="B12" s="5"/>
      <c r="C12" s="10">
        <f>PL!F30</f>
        <v>-28337</v>
      </c>
      <c r="D12" s="28"/>
      <c r="E12" s="23">
        <f>PL!H30</f>
        <v>-23274</v>
      </c>
      <c r="F12" s="23"/>
    </row>
    <row r="13" spans="1:6" ht="12.75">
      <c r="A13" s="5" t="s">
        <v>121</v>
      </c>
      <c r="B13" s="5"/>
      <c r="C13" s="5"/>
      <c r="D13" s="41"/>
      <c r="E13" s="23"/>
      <c r="F13" s="23"/>
    </row>
    <row r="14" spans="1:6" ht="12.75" hidden="1">
      <c r="A14" s="5"/>
      <c r="B14" s="5" t="s">
        <v>292</v>
      </c>
      <c r="C14" s="10">
        <v>0</v>
      </c>
      <c r="D14" s="28"/>
      <c r="E14" s="10">
        <v>0</v>
      </c>
      <c r="F14" s="10"/>
    </row>
    <row r="15" spans="1:6" ht="12.75">
      <c r="A15" s="5"/>
      <c r="B15" s="5" t="s">
        <v>122</v>
      </c>
      <c r="C15" s="10">
        <v>1131</v>
      </c>
      <c r="D15" s="28"/>
      <c r="E15" s="10">
        <v>1399</v>
      </c>
      <c r="F15" s="10"/>
    </row>
    <row r="16" spans="1:6" ht="12.75">
      <c r="A16" s="5"/>
      <c r="B16" s="5" t="s">
        <v>123</v>
      </c>
      <c r="C16" s="10">
        <v>22439</v>
      </c>
      <c r="D16" s="28"/>
      <c r="E16" s="10">
        <v>21958</v>
      </c>
      <c r="F16" s="10"/>
    </row>
    <row r="17" spans="1:6" ht="12.75">
      <c r="A17" s="5"/>
      <c r="B17" s="5" t="s">
        <v>124</v>
      </c>
      <c r="C17" s="10">
        <v>-116</v>
      </c>
      <c r="D17" s="28"/>
      <c r="E17" s="10">
        <v>-336</v>
      </c>
      <c r="F17" s="10"/>
    </row>
    <row r="18" spans="1:6" ht="12.75">
      <c r="A18" s="5"/>
      <c r="B18" s="5" t="s">
        <v>125</v>
      </c>
      <c r="C18" s="42">
        <v>2021.951</v>
      </c>
      <c r="D18" s="28"/>
      <c r="E18" s="42">
        <v>-2682</v>
      </c>
      <c r="F18" s="28"/>
    </row>
    <row r="19" spans="1:6" ht="12.75">
      <c r="A19" s="5" t="s">
        <v>126</v>
      </c>
      <c r="B19" s="5"/>
      <c r="C19" s="10">
        <f>SUM(C12:C18)</f>
        <v>-2861.049</v>
      </c>
      <c r="D19" s="28"/>
      <c r="E19" s="10">
        <f>SUM(E12:E18)</f>
        <v>-2935</v>
      </c>
      <c r="F19" s="10"/>
    </row>
    <row r="20" spans="1:6" ht="12.75">
      <c r="A20" s="5"/>
      <c r="B20" s="5" t="s">
        <v>127</v>
      </c>
      <c r="C20" s="10">
        <v>-329</v>
      </c>
      <c r="D20" s="28"/>
      <c r="E20" s="10">
        <v>681</v>
      </c>
      <c r="F20" s="10"/>
    </row>
    <row r="21" spans="1:6" ht="12.75">
      <c r="A21" s="5"/>
      <c r="B21" s="5" t="s">
        <v>128</v>
      </c>
      <c r="C21" s="10">
        <v>82</v>
      </c>
      <c r="D21" s="28"/>
      <c r="E21" s="10">
        <v>53</v>
      </c>
      <c r="F21" s="10"/>
    </row>
    <row r="22" spans="1:6" ht="12.75">
      <c r="A22" s="5"/>
      <c r="B22" s="5" t="s">
        <v>129</v>
      </c>
      <c r="C22" s="10">
        <v>-1521</v>
      </c>
      <c r="D22" s="28"/>
      <c r="E22" s="10">
        <v>-1040</v>
      </c>
      <c r="F22" s="10"/>
    </row>
    <row r="23" spans="1:6" ht="12.75">
      <c r="A23" s="5"/>
      <c r="B23" s="5" t="s">
        <v>130</v>
      </c>
      <c r="C23" s="10">
        <v>-2647.2387049526988</v>
      </c>
      <c r="D23" s="28"/>
      <c r="E23" s="10">
        <v>308</v>
      </c>
      <c r="F23" s="10"/>
    </row>
    <row r="24" spans="1:6" ht="12.75">
      <c r="A24" s="5"/>
      <c r="B24" s="5" t="s">
        <v>131</v>
      </c>
      <c r="C24" s="42">
        <v>2738.284749092933</v>
      </c>
      <c r="D24" s="28"/>
      <c r="E24" s="42">
        <v>-443</v>
      </c>
      <c r="F24" s="28"/>
    </row>
    <row r="25" spans="1:6" ht="12.75">
      <c r="A25" s="5"/>
      <c r="B25" s="5"/>
      <c r="C25" s="10">
        <f>SUM(C19:C24)</f>
        <v>-4538.002955859765</v>
      </c>
      <c r="D25" s="28"/>
      <c r="E25" s="10">
        <f>SUM(E19:E24)</f>
        <v>-3376</v>
      </c>
      <c r="F25" s="10"/>
    </row>
    <row r="26" spans="1:6" ht="12.75">
      <c r="A26" s="5"/>
      <c r="B26" s="5" t="s">
        <v>132</v>
      </c>
      <c r="C26" s="10">
        <v>-44.193</v>
      </c>
      <c r="D26" s="28"/>
      <c r="E26" s="10">
        <v>-17</v>
      </c>
      <c r="F26" s="10"/>
    </row>
    <row r="27" spans="1:6" ht="12.75">
      <c r="A27" s="5" t="s">
        <v>133</v>
      </c>
      <c r="B27" s="5"/>
      <c r="C27" s="43">
        <f>SUM(C25:C26)</f>
        <v>-4582.1959558597655</v>
      </c>
      <c r="D27" s="28"/>
      <c r="E27" s="43">
        <f>SUM(E25:E26)</f>
        <v>-3393</v>
      </c>
      <c r="F27" s="28"/>
    </row>
    <row r="28" spans="1:6" ht="12.75">
      <c r="A28" s="5"/>
      <c r="B28" s="5"/>
      <c r="C28" s="10"/>
      <c r="D28" s="28"/>
      <c r="E28" s="10"/>
      <c r="F28" s="10"/>
    </row>
    <row r="29" spans="1:6" ht="12.75">
      <c r="A29" s="2" t="s">
        <v>134</v>
      </c>
      <c r="B29" s="5"/>
      <c r="C29" s="10"/>
      <c r="D29" s="28"/>
      <c r="E29" s="10"/>
      <c r="F29" s="10"/>
    </row>
    <row r="30" spans="1:6" ht="12.75">
      <c r="A30" s="5"/>
      <c r="B30" s="5" t="s">
        <v>135</v>
      </c>
      <c r="C30" s="10">
        <v>-167.5560511964384</v>
      </c>
      <c r="D30" s="28"/>
      <c r="E30" s="10">
        <v>-1696</v>
      </c>
      <c r="F30" s="10"/>
    </row>
    <row r="31" spans="1:6" ht="12.75">
      <c r="A31" s="5"/>
      <c r="B31" s="5" t="s">
        <v>136</v>
      </c>
      <c r="C31" s="10">
        <v>-359</v>
      </c>
      <c r="D31" s="28"/>
      <c r="E31" s="10">
        <v>-756</v>
      </c>
      <c r="F31" s="10"/>
    </row>
    <row r="32" spans="1:6" ht="12.75">
      <c r="A32" s="5"/>
      <c r="B32" s="5" t="s">
        <v>137</v>
      </c>
      <c r="C32" s="10">
        <v>116</v>
      </c>
      <c r="D32" s="28"/>
      <c r="E32" s="10">
        <v>336</v>
      </c>
      <c r="F32" s="10"/>
    </row>
    <row r="33" spans="1:6" ht="12.75" hidden="1">
      <c r="A33" s="5"/>
      <c r="B33" s="93" t="s">
        <v>293</v>
      </c>
      <c r="C33" s="94">
        <v>0</v>
      </c>
      <c r="D33" s="95">
        <v>1</v>
      </c>
      <c r="E33" s="94">
        <v>0</v>
      </c>
      <c r="F33" s="10"/>
    </row>
    <row r="34" spans="1:6" ht="12.75">
      <c r="A34" s="5"/>
      <c r="B34" s="5" t="s">
        <v>138</v>
      </c>
      <c r="C34" s="10">
        <v>0</v>
      </c>
      <c r="D34" s="28"/>
      <c r="E34" s="10">
        <v>-29</v>
      </c>
      <c r="F34" s="10"/>
    </row>
    <row r="35" spans="1:6" ht="12.75">
      <c r="A35" s="5"/>
      <c r="B35" s="5" t="s">
        <v>139</v>
      </c>
      <c r="C35" s="10">
        <v>316</v>
      </c>
      <c r="D35" s="28"/>
      <c r="E35" s="10">
        <v>-313</v>
      </c>
      <c r="F35" s="10"/>
    </row>
    <row r="36" spans="1:6" ht="12.75">
      <c r="A36" s="5"/>
      <c r="B36" s="5" t="s">
        <v>140</v>
      </c>
      <c r="C36" s="43">
        <f>SUM(C30:C35)</f>
        <v>-94.55605119643837</v>
      </c>
      <c r="D36" s="28"/>
      <c r="E36" s="43">
        <f>SUM(E30:E35)</f>
        <v>-2458</v>
      </c>
      <c r="F36" s="28"/>
    </row>
    <row r="37" spans="1:6" ht="12.75">
      <c r="A37" s="5"/>
      <c r="B37" s="5"/>
      <c r="C37" s="10"/>
      <c r="D37" s="28"/>
      <c r="E37" s="10"/>
      <c r="F37" s="10"/>
    </row>
    <row r="38" spans="1:6" ht="12.75">
      <c r="A38" s="2" t="s">
        <v>141</v>
      </c>
      <c r="B38" s="5"/>
      <c r="C38" s="10"/>
      <c r="D38" s="28"/>
      <c r="E38" s="10"/>
      <c r="F38" s="10"/>
    </row>
    <row r="39" spans="1:6" ht="12.75">
      <c r="A39" s="5"/>
      <c r="B39" s="5" t="s">
        <v>142</v>
      </c>
      <c r="C39" s="10">
        <v>0</v>
      </c>
      <c r="D39" s="28"/>
      <c r="E39" s="10">
        <v>5000</v>
      </c>
      <c r="F39" s="10"/>
    </row>
    <row r="40" spans="1:6" ht="12.75">
      <c r="A40" s="5"/>
      <c r="B40" s="5" t="s">
        <v>143</v>
      </c>
      <c r="C40" s="10">
        <v>0</v>
      </c>
      <c r="D40" s="28"/>
      <c r="E40" s="10">
        <v>-600</v>
      </c>
      <c r="F40" s="10"/>
    </row>
    <row r="41" spans="1:6" ht="12.75">
      <c r="A41" s="5"/>
      <c r="B41" s="5" t="s">
        <v>144</v>
      </c>
      <c r="C41" s="10">
        <v>-1443</v>
      </c>
      <c r="D41" s="28"/>
      <c r="E41" s="10">
        <v>-1093</v>
      </c>
      <c r="F41" s="10"/>
    </row>
    <row r="42" spans="1:6" ht="12.75">
      <c r="A42" s="5"/>
      <c r="B42" s="5" t="s">
        <v>145</v>
      </c>
      <c r="C42" s="10">
        <v>-34.16</v>
      </c>
      <c r="D42" s="28"/>
      <c r="E42" s="10">
        <v>-75</v>
      </c>
      <c r="F42" s="10"/>
    </row>
    <row r="43" spans="1:6" ht="12.75">
      <c r="A43" s="5"/>
      <c r="B43" s="5" t="s">
        <v>146</v>
      </c>
      <c r="C43" s="43">
        <f>SUM(C39:C42)</f>
        <v>-1477.16</v>
      </c>
      <c r="D43" s="28"/>
      <c r="E43" s="43">
        <f>SUM(E39:E42)</f>
        <v>3232</v>
      </c>
      <c r="F43" s="28"/>
    </row>
    <row r="44" spans="1:6" ht="12.75">
      <c r="A44" s="5"/>
      <c r="B44" s="5"/>
      <c r="C44" s="10"/>
      <c r="D44" s="28"/>
      <c r="E44" s="10"/>
      <c r="F44" s="10"/>
    </row>
    <row r="45" spans="1:6" ht="12.75">
      <c r="A45" s="2" t="s">
        <v>147</v>
      </c>
      <c r="B45" s="5"/>
      <c r="C45" s="10">
        <f>C43+C36+C27</f>
        <v>-6153.912007056204</v>
      </c>
      <c r="D45" s="28"/>
      <c r="E45" s="10">
        <f>E43+E36+E27</f>
        <v>-2619</v>
      </c>
      <c r="F45" s="10"/>
    </row>
    <row r="46" spans="1:6" ht="12.75">
      <c r="A46" s="2" t="s">
        <v>148</v>
      </c>
      <c r="B46" s="5"/>
      <c r="C46" s="10">
        <v>-31416</v>
      </c>
      <c r="D46" s="28"/>
      <c r="E46" s="10">
        <v>-25109</v>
      </c>
      <c r="F46" s="10"/>
    </row>
    <row r="47" spans="1:6" ht="12.75">
      <c r="A47" s="2" t="s">
        <v>149</v>
      </c>
      <c r="B47" s="5"/>
      <c r="C47" s="10">
        <v>57.91200705620304</v>
      </c>
      <c r="D47" s="28"/>
      <c r="E47" s="10">
        <v>300</v>
      </c>
      <c r="F47" s="10"/>
    </row>
    <row r="48" spans="1:6" ht="13.5" thickBot="1">
      <c r="A48" s="2" t="s">
        <v>150</v>
      </c>
      <c r="B48" s="5"/>
      <c r="C48" s="44">
        <f>SUM(C45:C47)</f>
        <v>-37512</v>
      </c>
      <c r="D48" s="28"/>
      <c r="E48" s="44">
        <f>SUM(E45:E47)</f>
        <v>-27428</v>
      </c>
      <c r="F48" s="28"/>
    </row>
    <row r="49" spans="1:6" ht="7.5" customHeight="1">
      <c r="A49" s="5"/>
      <c r="B49" s="5"/>
      <c r="C49" s="10"/>
      <c r="D49" s="28"/>
      <c r="E49" s="10"/>
      <c r="F49" s="10"/>
    </row>
    <row r="50" spans="1:6" ht="7.5" customHeight="1">
      <c r="A50" s="5"/>
      <c r="B50" s="5"/>
      <c r="C50" s="10"/>
      <c r="D50" s="28"/>
      <c r="E50" s="10"/>
      <c r="F50" s="10"/>
    </row>
    <row r="51" ht="12.75">
      <c r="F51" s="96"/>
    </row>
    <row r="52" spans="1:6" ht="12.75">
      <c r="A52" s="2"/>
      <c r="B52" s="5"/>
      <c r="C52" s="5"/>
      <c r="D52" s="41"/>
      <c r="E52" s="23"/>
      <c r="F52" s="23"/>
    </row>
    <row r="53" spans="1:6" ht="12.75">
      <c r="A53" s="2"/>
      <c r="B53" s="5"/>
      <c r="C53" s="5"/>
      <c r="D53" s="41"/>
      <c r="E53" s="23"/>
      <c r="F53" s="23"/>
    </row>
    <row r="54" spans="1:6" ht="12.75">
      <c r="A54" s="2"/>
      <c r="B54" s="5"/>
      <c r="C54" s="5"/>
      <c r="D54" s="41"/>
      <c r="E54" s="23"/>
      <c r="F54" s="23"/>
    </row>
    <row r="55" spans="1:6" ht="12.75">
      <c r="A55" s="5"/>
      <c r="B55" s="5"/>
      <c r="C55" s="5"/>
      <c r="D55" s="5"/>
      <c r="E55" s="23"/>
      <c r="F55" s="23"/>
    </row>
    <row r="56" spans="1:6" ht="12.75">
      <c r="A56" s="2" t="s">
        <v>151</v>
      </c>
      <c r="E56" s="8"/>
      <c r="F56" s="8"/>
    </row>
    <row r="57" spans="1:6" ht="12.75">
      <c r="A57" s="2" t="s">
        <v>304</v>
      </c>
      <c r="E57" s="8"/>
      <c r="F57" s="8"/>
    </row>
    <row r="58" spans="1:6" ht="12.75">
      <c r="A58" s="2"/>
      <c r="E58" s="8"/>
      <c r="F58" s="8"/>
    </row>
    <row r="59" spans="5:6" ht="12.75">
      <c r="E59" s="8"/>
      <c r="F59" s="8"/>
    </row>
    <row r="60" spans="5:6" ht="12.75">
      <c r="E60" s="8"/>
      <c r="F60" s="8"/>
    </row>
    <row r="61" spans="5:6" ht="12.75">
      <c r="E61" s="8"/>
      <c r="F61" s="8"/>
    </row>
    <row r="62" spans="5:6" ht="12.75">
      <c r="E62" s="8"/>
      <c r="F62" s="8"/>
    </row>
    <row r="63" spans="5:6" ht="12.75">
      <c r="E63" s="8"/>
      <c r="F63" s="8"/>
    </row>
    <row r="64" spans="5:6" ht="12.75">
      <c r="E64" s="8"/>
      <c r="F64" s="8"/>
    </row>
    <row r="65" spans="5:6" ht="12.75">
      <c r="E65" s="8"/>
      <c r="F65" s="8"/>
    </row>
    <row r="66" spans="5:6" ht="12.75">
      <c r="E66" s="8"/>
      <c r="F66" s="8"/>
    </row>
  </sheetData>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G79"/>
  <sheetViews>
    <sheetView workbookViewId="0" topLeftCell="A1">
      <selection activeCell="B14" sqref="B14"/>
    </sheetView>
  </sheetViews>
  <sheetFormatPr defaultColWidth="9.140625" defaultRowHeight="12.75"/>
  <cols>
    <col min="1" max="1" width="3.7109375" style="15" customWidth="1"/>
    <col min="2" max="2" width="21.421875" style="15" customWidth="1"/>
    <col min="3" max="5" width="12.8515625" style="15" customWidth="1"/>
    <col min="6" max="6" width="13.7109375" style="15" customWidth="1"/>
    <col min="7" max="7" width="12.8515625" style="15" customWidth="1"/>
    <col min="8" max="16384" width="9.140625" style="15" customWidth="1"/>
  </cols>
  <sheetData>
    <row r="1" ht="12.75">
      <c r="A1" s="12" t="str">
        <f>PL!A1</f>
        <v>OLYMPIA INDUSTIRES BERHAD</v>
      </c>
    </row>
    <row r="2" ht="12.75">
      <c r="A2" s="13" t="str">
        <f>PL!A2</f>
        <v>(Company no. 63026-U)</v>
      </c>
    </row>
    <row r="3" ht="12.75">
      <c r="A3" s="14"/>
    </row>
    <row r="4" ht="12.75">
      <c r="A4" s="108" t="s">
        <v>46</v>
      </c>
    </row>
    <row r="5" ht="12.75">
      <c r="A5" s="109" t="str">
        <f>Cashflow!A5</f>
        <v>For the period ended 30 September 2004</v>
      </c>
    </row>
    <row r="6" ht="12.75">
      <c r="A6" s="15" t="s">
        <v>3</v>
      </c>
    </row>
    <row r="8" ht="12.75">
      <c r="A8" s="14" t="s">
        <v>295</v>
      </c>
    </row>
    <row r="9" ht="12.75">
      <c r="A9" s="14"/>
    </row>
    <row r="10" spans="3:7" ht="12.75">
      <c r="C10" s="16" t="s">
        <v>47</v>
      </c>
      <c r="D10" s="16"/>
      <c r="E10" s="16" t="s">
        <v>48</v>
      </c>
      <c r="F10" s="16" t="s">
        <v>49</v>
      </c>
      <c r="G10" s="16"/>
    </row>
    <row r="11" spans="3:7" ht="12.75">
      <c r="C11" s="16" t="s">
        <v>50</v>
      </c>
      <c r="D11" s="16" t="s">
        <v>51</v>
      </c>
      <c r="E11" s="16" t="s">
        <v>52</v>
      </c>
      <c r="F11" s="16" t="s">
        <v>53</v>
      </c>
      <c r="G11" s="16" t="s">
        <v>54</v>
      </c>
    </row>
    <row r="12" spans="3:7" ht="12.75">
      <c r="C12" s="16" t="s">
        <v>10</v>
      </c>
      <c r="D12" s="16" t="s">
        <v>10</v>
      </c>
      <c r="E12" s="16" t="s">
        <v>10</v>
      </c>
      <c r="F12" s="16" t="s">
        <v>10</v>
      </c>
      <c r="G12" s="16" t="s">
        <v>10</v>
      </c>
    </row>
    <row r="13" ht="6" customHeight="1"/>
    <row r="14" spans="1:7" ht="12.75">
      <c r="A14" s="15" t="s">
        <v>296</v>
      </c>
      <c r="C14" s="17">
        <v>508381</v>
      </c>
      <c r="D14" s="17">
        <f>+G26</f>
        <v>196025</v>
      </c>
      <c r="E14" s="17">
        <v>-233884</v>
      </c>
      <c r="F14" s="17">
        <v>-1211056</v>
      </c>
      <c r="G14" s="17">
        <f>SUM(C14:F14)</f>
        <v>-740534</v>
      </c>
    </row>
    <row r="15" spans="3:7" ht="6" customHeight="1">
      <c r="C15" s="17"/>
      <c r="D15" s="17"/>
      <c r="E15" s="17"/>
      <c r="F15" s="17"/>
      <c r="G15" s="17"/>
    </row>
    <row r="16" spans="1:7" ht="12.75">
      <c r="A16" s="15" t="s">
        <v>56</v>
      </c>
      <c r="C16" s="17"/>
      <c r="D16" s="17"/>
      <c r="E16" s="17"/>
      <c r="F16" s="17"/>
      <c r="G16" s="17"/>
    </row>
    <row r="17" spans="1:7" ht="12.75">
      <c r="A17" s="15" t="s">
        <v>57</v>
      </c>
      <c r="C17" s="17">
        <v>0</v>
      </c>
      <c r="D17" s="17">
        <f>G29</f>
        <v>13</v>
      </c>
      <c r="E17" s="17">
        <v>0</v>
      </c>
      <c r="F17" s="17">
        <f>PL!F40</f>
        <v>-27060</v>
      </c>
      <c r="G17" s="17">
        <f>SUM(C17:F17)</f>
        <v>-27047</v>
      </c>
    </row>
    <row r="18" spans="3:7" ht="6" customHeight="1">
      <c r="C18" s="17"/>
      <c r="D18" s="17"/>
      <c r="E18" s="17"/>
      <c r="F18" s="17"/>
      <c r="G18" s="17"/>
    </row>
    <row r="19" spans="1:7" ht="13.5" thickBot="1">
      <c r="A19" s="15" t="str">
        <f>"At "&amp;'[1]Customise'!T21</f>
        <v>At 30 September 2004</v>
      </c>
      <c r="C19" s="18">
        <f>SUM(C14:C18)</f>
        <v>508381</v>
      </c>
      <c r="D19" s="18">
        <f>SUM(D14:D18)</f>
        <v>196038</v>
      </c>
      <c r="E19" s="18">
        <f>SUM(E14:E18)</f>
        <v>-233884</v>
      </c>
      <c r="F19" s="18">
        <f>SUM(F14:F18)</f>
        <v>-1238116</v>
      </c>
      <c r="G19" s="18">
        <f>SUM(G14:G18)</f>
        <v>-767581</v>
      </c>
    </row>
    <row r="20" spans="3:7" ht="12.75">
      <c r="C20" s="17"/>
      <c r="D20" s="17"/>
      <c r="E20" s="17"/>
      <c r="F20" s="17"/>
      <c r="G20" s="17"/>
    </row>
    <row r="21" spans="3:7" ht="5.25" customHeight="1">
      <c r="C21" s="17"/>
      <c r="D21" s="17"/>
      <c r="E21" s="17"/>
      <c r="F21" s="17"/>
      <c r="G21" s="17"/>
    </row>
    <row r="22" spans="1:7" ht="12.75">
      <c r="A22" s="14" t="s">
        <v>58</v>
      </c>
      <c r="C22" s="19" t="s">
        <v>297</v>
      </c>
      <c r="D22" s="16" t="s">
        <v>47</v>
      </c>
      <c r="E22" s="16" t="s">
        <v>59</v>
      </c>
      <c r="F22" s="16"/>
      <c r="G22" s="16"/>
    </row>
    <row r="23" spans="3:7" ht="12.75">
      <c r="C23" s="19" t="s">
        <v>298</v>
      </c>
      <c r="D23" s="16" t="s">
        <v>60</v>
      </c>
      <c r="E23" s="16" t="s">
        <v>61</v>
      </c>
      <c r="F23" s="16" t="s">
        <v>62</v>
      </c>
      <c r="G23" s="16" t="s">
        <v>54</v>
      </c>
    </row>
    <row r="24" spans="3:7" ht="12.75">
      <c r="C24" s="19" t="s">
        <v>10</v>
      </c>
      <c r="D24" s="16" t="s">
        <v>10</v>
      </c>
      <c r="E24" s="16" t="s">
        <v>10</v>
      </c>
      <c r="F24" s="16" t="s">
        <v>10</v>
      </c>
      <c r="G24" s="16" t="s">
        <v>10</v>
      </c>
    </row>
    <row r="25" ht="6" customHeight="1">
      <c r="C25" s="20"/>
    </row>
    <row r="26" spans="1:7" ht="12.75">
      <c r="A26" s="15" t="str">
        <f>+A14</f>
        <v>At 1 July 2004</v>
      </c>
      <c r="C26" s="21">
        <v>2160</v>
      </c>
      <c r="D26" s="17">
        <v>190535</v>
      </c>
      <c r="E26" s="17">
        <v>375</v>
      </c>
      <c r="F26" s="17">
        <v>2955</v>
      </c>
      <c r="G26" s="17">
        <f>SUM(C26:F26)</f>
        <v>196025</v>
      </c>
    </row>
    <row r="27" spans="3:7" ht="6" customHeight="1">
      <c r="C27" s="21"/>
      <c r="D27" s="17"/>
      <c r="E27" s="17"/>
      <c r="F27" s="17"/>
      <c r="G27" s="17"/>
    </row>
    <row r="28" spans="1:7" ht="12.75">
      <c r="A28" s="15" t="s">
        <v>56</v>
      </c>
      <c r="C28" s="21"/>
      <c r="D28" s="17"/>
      <c r="E28" s="17"/>
      <c r="F28" s="17"/>
      <c r="G28" s="17"/>
    </row>
    <row r="29" spans="1:7" ht="12.75">
      <c r="A29" s="15" t="s">
        <v>57</v>
      </c>
      <c r="C29" s="21">
        <v>0</v>
      </c>
      <c r="D29" s="17">
        <v>0</v>
      </c>
      <c r="E29" s="17">
        <v>13</v>
      </c>
      <c r="F29" s="17">
        <v>0</v>
      </c>
      <c r="G29" s="17">
        <f>SUM(C29:F29)</f>
        <v>13</v>
      </c>
    </row>
    <row r="30" spans="3:7" ht="6" customHeight="1">
      <c r="C30" s="21"/>
      <c r="D30" s="17"/>
      <c r="E30" s="17"/>
      <c r="F30" s="17"/>
      <c r="G30" s="17"/>
    </row>
    <row r="31" spans="1:7" ht="13.5" thickBot="1">
      <c r="A31" s="15" t="str">
        <f>+A19</f>
        <v>At 30 September 2004</v>
      </c>
      <c r="C31" s="18">
        <f>SUM(C26:C30)</f>
        <v>2160</v>
      </c>
      <c r="D31" s="18">
        <f>SUM(D26:D30)</f>
        <v>190535</v>
      </c>
      <c r="E31" s="18">
        <f>SUM(E26:E30)</f>
        <v>388</v>
      </c>
      <c r="F31" s="18">
        <f>SUM(F26:F30)</f>
        <v>2955</v>
      </c>
      <c r="G31" s="18">
        <f>SUM(G26:G30)</f>
        <v>196038</v>
      </c>
    </row>
    <row r="32" spans="3:7" ht="12.75">
      <c r="C32" s="17"/>
      <c r="D32" s="17"/>
      <c r="E32" s="17"/>
      <c r="F32" s="17"/>
      <c r="G32" s="17"/>
    </row>
    <row r="33" spans="3:7" ht="12.75">
      <c r="C33" s="17"/>
      <c r="D33" s="17"/>
      <c r="E33" s="17"/>
      <c r="F33" s="17"/>
      <c r="G33" s="17"/>
    </row>
    <row r="34" spans="3:7" ht="12.75">
      <c r="C34" s="17"/>
      <c r="D34" s="17"/>
      <c r="E34" s="17"/>
      <c r="F34" s="17"/>
      <c r="G34" s="17"/>
    </row>
    <row r="35" spans="3:7" ht="12.75">
      <c r="C35" s="17"/>
      <c r="D35" s="17"/>
      <c r="E35" s="17"/>
      <c r="F35" s="17"/>
      <c r="G35" s="17"/>
    </row>
    <row r="36" spans="1:7" ht="12.75">
      <c r="A36" s="14" t="s">
        <v>299</v>
      </c>
      <c r="C36" s="17"/>
      <c r="D36" s="17"/>
      <c r="E36" s="17"/>
      <c r="F36" s="17"/>
      <c r="G36" s="17"/>
    </row>
    <row r="37" spans="1:7" ht="12.75">
      <c r="A37" s="14"/>
      <c r="C37" s="17"/>
      <c r="D37" s="17"/>
      <c r="E37" s="17"/>
      <c r="F37" s="17"/>
      <c r="G37" s="17"/>
    </row>
    <row r="38" spans="3:7" ht="12.75">
      <c r="C38" s="16" t="s">
        <v>47</v>
      </c>
      <c r="D38" s="16"/>
      <c r="E38" s="16" t="s">
        <v>48</v>
      </c>
      <c r="F38" s="16" t="s">
        <v>49</v>
      </c>
      <c r="G38" s="16"/>
    </row>
    <row r="39" spans="3:7" ht="12.75">
      <c r="C39" s="16" t="s">
        <v>50</v>
      </c>
      <c r="D39" s="16" t="s">
        <v>51</v>
      </c>
      <c r="E39" s="16" t="s">
        <v>52</v>
      </c>
      <c r="F39" s="16" t="s">
        <v>53</v>
      </c>
      <c r="G39" s="16" t="s">
        <v>54</v>
      </c>
    </row>
    <row r="40" spans="3:7" ht="12.75">
      <c r="C40" s="16" t="s">
        <v>10</v>
      </c>
      <c r="D40" s="16" t="s">
        <v>10</v>
      </c>
      <c r="E40" s="16" t="s">
        <v>10</v>
      </c>
      <c r="F40" s="16" t="s">
        <v>10</v>
      </c>
      <c r="G40" s="16" t="s">
        <v>10</v>
      </c>
    </row>
    <row r="41" ht="6" customHeight="1"/>
    <row r="42" spans="1:7" ht="12.75">
      <c r="A42" s="15" t="s">
        <v>55</v>
      </c>
      <c r="C42" s="17">
        <v>508381</v>
      </c>
      <c r="D42" s="17">
        <f>+G59</f>
        <v>200382</v>
      </c>
      <c r="E42" s="17">
        <v>-233884</v>
      </c>
      <c r="F42" s="17">
        <v>-1117769</v>
      </c>
      <c r="G42" s="17">
        <f>SUM(C42:F42)</f>
        <v>-642890</v>
      </c>
    </row>
    <row r="43" spans="3:7" ht="12.75">
      <c r="C43" s="17"/>
      <c r="D43" s="17"/>
      <c r="E43" s="17"/>
      <c r="F43" s="17"/>
      <c r="G43" s="17"/>
    </row>
    <row r="44" spans="1:7" ht="14.25" customHeight="1" hidden="1">
      <c r="A44" s="15" t="s">
        <v>300</v>
      </c>
      <c r="C44" s="17"/>
      <c r="D44" s="17"/>
      <c r="E44" s="17"/>
      <c r="F44" s="17"/>
      <c r="G44" s="17"/>
    </row>
    <row r="45" spans="1:7" ht="12.75">
      <c r="A45" s="15" t="s">
        <v>56</v>
      </c>
      <c r="C45" s="17"/>
      <c r="D45" s="17"/>
      <c r="E45" s="17"/>
      <c r="F45" s="17"/>
      <c r="G45" s="17"/>
    </row>
    <row r="46" spans="1:7" ht="12.75">
      <c r="A46" s="15" t="s">
        <v>57</v>
      </c>
      <c r="C46" s="17">
        <v>0</v>
      </c>
      <c r="D46" s="17">
        <f>G62</f>
        <v>-1467</v>
      </c>
      <c r="E46" s="17">
        <v>0</v>
      </c>
      <c r="F46" s="17">
        <f>+'[1]pl'!P44</f>
        <v>-22752</v>
      </c>
      <c r="G46" s="17">
        <f>SUM(C46:F46)</f>
        <v>-24219</v>
      </c>
    </row>
    <row r="47" spans="3:7" ht="12.75" hidden="1">
      <c r="C47" s="17"/>
      <c r="D47" s="17"/>
      <c r="E47" s="17"/>
      <c r="F47" s="17"/>
      <c r="G47" s="17"/>
    </row>
    <row r="48" spans="1:7" ht="12.75" hidden="1">
      <c r="A48" s="15" t="s">
        <v>301</v>
      </c>
      <c r="C48" s="17"/>
      <c r="D48" s="17"/>
      <c r="E48" s="17"/>
      <c r="F48" s="17"/>
      <c r="G48" s="17"/>
    </row>
    <row r="49" spans="1:7" ht="12.75" hidden="1">
      <c r="A49" s="15" t="s">
        <v>302</v>
      </c>
      <c r="C49" s="17">
        <v>0</v>
      </c>
      <c r="D49" s="17">
        <f>G66</f>
        <v>0</v>
      </c>
      <c r="E49" s="17">
        <v>0</v>
      </c>
      <c r="F49" s="17">
        <v>0</v>
      </c>
      <c r="G49" s="17">
        <f>SUM(C49:F49)</f>
        <v>0</v>
      </c>
    </row>
    <row r="50" spans="1:7" ht="12.75" hidden="1">
      <c r="A50" s="15" t="s">
        <v>303</v>
      </c>
      <c r="C50" s="17"/>
      <c r="D50" s="17"/>
      <c r="E50" s="17"/>
      <c r="F50" s="17"/>
      <c r="G50" s="17"/>
    </row>
    <row r="51" spans="3:7" ht="6" customHeight="1">
      <c r="C51" s="17"/>
      <c r="D51" s="17"/>
      <c r="E51" s="17"/>
      <c r="F51" s="17"/>
      <c r="G51" s="17"/>
    </row>
    <row r="52" spans="1:7" ht="13.5" thickBot="1">
      <c r="A52" s="15" t="str">
        <f>"At "&amp;'[1]Customise'!T19&amp;'[1]Customise'!H17-1</f>
        <v>At 30 September 2003</v>
      </c>
      <c r="C52" s="18">
        <f>SUM(C42:C51)</f>
        <v>508381</v>
      </c>
      <c r="D52" s="18">
        <f>SUM(D42:D51)</f>
        <v>198915</v>
      </c>
      <c r="E52" s="18">
        <f>SUM(E42:E51)</f>
        <v>-233884</v>
      </c>
      <c r="F52" s="18">
        <f>SUM(F42:F51)</f>
        <v>-1140521</v>
      </c>
      <c r="G52" s="18">
        <f>SUM(G42:G51)</f>
        <v>-667109</v>
      </c>
    </row>
    <row r="53" spans="3:7" ht="12.75">
      <c r="C53" s="17"/>
      <c r="D53" s="17"/>
      <c r="E53" s="17"/>
      <c r="F53" s="17"/>
      <c r="G53" s="17"/>
    </row>
    <row r="54" spans="3:7" ht="6" customHeight="1">
      <c r="C54" s="17"/>
      <c r="D54" s="17"/>
      <c r="E54" s="17"/>
      <c r="F54" s="17"/>
      <c r="G54" s="17"/>
    </row>
    <row r="55" spans="1:7" ht="12.75">
      <c r="A55" s="14" t="s">
        <v>58</v>
      </c>
      <c r="C55" s="19"/>
      <c r="D55" s="16" t="s">
        <v>47</v>
      </c>
      <c r="E55" s="16" t="s">
        <v>59</v>
      </c>
      <c r="F55" s="16"/>
      <c r="G55" s="16"/>
    </row>
    <row r="56" spans="3:7" ht="12.75">
      <c r="C56" s="19"/>
      <c r="D56" s="16" t="s">
        <v>60</v>
      </c>
      <c r="E56" s="16" t="s">
        <v>61</v>
      </c>
      <c r="F56" s="16" t="s">
        <v>62</v>
      </c>
      <c r="G56" s="16" t="s">
        <v>54</v>
      </c>
    </row>
    <row r="57" spans="3:7" ht="12.75">
      <c r="C57" s="19"/>
      <c r="D57" s="16" t="s">
        <v>10</v>
      </c>
      <c r="E57" s="16" t="s">
        <v>10</v>
      </c>
      <c r="F57" s="16" t="s">
        <v>10</v>
      </c>
      <c r="G57" s="16" t="s">
        <v>10</v>
      </c>
    </row>
    <row r="58" ht="6" customHeight="1">
      <c r="C58" s="20"/>
    </row>
    <row r="59" spans="1:7" ht="12.75">
      <c r="A59" s="15" t="s">
        <v>55</v>
      </c>
      <c r="C59" s="21"/>
      <c r="D59" s="17">
        <v>190535</v>
      </c>
      <c r="E59" s="17">
        <v>6892</v>
      </c>
      <c r="F59" s="17">
        <v>2955</v>
      </c>
      <c r="G59" s="17">
        <f>SUM(C59:F59)</f>
        <v>200382</v>
      </c>
    </row>
    <row r="60" spans="3:7" ht="6" customHeight="1">
      <c r="C60" s="21"/>
      <c r="D60" s="17"/>
      <c r="E60" s="17"/>
      <c r="F60" s="17"/>
      <c r="G60" s="17"/>
    </row>
    <row r="61" spans="1:7" ht="12.75">
      <c r="A61" s="15" t="s">
        <v>56</v>
      </c>
      <c r="C61" s="21"/>
      <c r="D61" s="17"/>
      <c r="E61" s="17"/>
      <c r="F61" s="17"/>
      <c r="G61" s="17"/>
    </row>
    <row r="62" spans="1:7" ht="12.75">
      <c r="A62" s="15" t="s">
        <v>57</v>
      </c>
      <c r="C62" s="21"/>
      <c r="D62" s="17">
        <v>0</v>
      </c>
      <c r="E62" s="17">
        <v>-1467</v>
      </c>
      <c r="F62" s="17">
        <v>0</v>
      </c>
      <c r="G62" s="17">
        <f>SUM(C62:F62)</f>
        <v>-1467</v>
      </c>
    </row>
    <row r="63" spans="3:7" ht="6" customHeight="1" hidden="1">
      <c r="C63" s="21"/>
      <c r="D63" s="17"/>
      <c r="E63" s="17"/>
      <c r="F63" s="17"/>
      <c r="G63" s="17"/>
    </row>
    <row r="64" spans="1:7" ht="12" customHeight="1" hidden="1">
      <c r="A64" s="15" t="s">
        <v>301</v>
      </c>
      <c r="C64" s="21"/>
      <c r="D64" s="17"/>
      <c r="E64" s="17"/>
      <c r="F64" s="17"/>
      <c r="G64" s="17"/>
    </row>
    <row r="65" spans="1:7" ht="12" customHeight="1" hidden="1">
      <c r="A65" s="15" t="s">
        <v>302</v>
      </c>
      <c r="C65" s="21"/>
      <c r="D65" s="17"/>
      <c r="E65" s="17"/>
      <c r="F65" s="17"/>
      <c r="G65" s="17"/>
    </row>
    <row r="66" spans="1:7" ht="12" customHeight="1" hidden="1">
      <c r="A66" s="15" t="s">
        <v>303</v>
      </c>
      <c r="C66" s="21">
        <v>0</v>
      </c>
      <c r="D66" s="17">
        <v>0</v>
      </c>
      <c r="E66" s="17">
        <v>0</v>
      </c>
      <c r="F66" s="17">
        <v>0</v>
      </c>
      <c r="G66" s="17">
        <f>SUM(C66:F66)</f>
        <v>0</v>
      </c>
    </row>
    <row r="67" spans="3:7" ht="6" customHeight="1">
      <c r="C67" s="21"/>
      <c r="D67" s="17"/>
      <c r="E67" s="17"/>
      <c r="F67" s="17"/>
      <c r="G67" s="17"/>
    </row>
    <row r="68" spans="1:7" ht="13.5" thickBot="1">
      <c r="A68" s="15" t="str">
        <f>+A52</f>
        <v>At 30 September 2003</v>
      </c>
      <c r="C68" s="21"/>
      <c r="D68" s="18">
        <f>SUM(D59:D67)</f>
        <v>190535</v>
      </c>
      <c r="E68" s="18">
        <f>SUM(E59:E67)</f>
        <v>5425</v>
      </c>
      <c r="F68" s="18">
        <f>SUM(F59:F67)</f>
        <v>2955</v>
      </c>
      <c r="G68" s="18">
        <f>SUM(G59:G67)</f>
        <v>198915</v>
      </c>
    </row>
    <row r="69" spans="3:7" ht="12.75">
      <c r="C69" s="17"/>
      <c r="D69" s="17"/>
      <c r="E69" s="17"/>
      <c r="F69" s="17"/>
      <c r="G69" s="17"/>
    </row>
    <row r="70" spans="3:7" ht="12.75">
      <c r="C70" s="17"/>
      <c r="D70" s="17"/>
      <c r="E70" s="17"/>
      <c r="F70" s="17"/>
      <c r="G70" s="17"/>
    </row>
    <row r="72" spans="1:2" ht="12.75">
      <c r="A72" s="22" t="s">
        <v>0</v>
      </c>
      <c r="B72" s="22" t="s">
        <v>63</v>
      </c>
    </row>
    <row r="73" spans="1:2" ht="12.75">
      <c r="A73" s="22" t="s">
        <v>64</v>
      </c>
      <c r="B73" s="22" t="s">
        <v>65</v>
      </c>
    </row>
    <row r="78" ht="12.75">
      <c r="A78" s="14" t="s">
        <v>66</v>
      </c>
    </row>
    <row r="79" ht="12.75">
      <c r="A79" s="14" t="s">
        <v>304</v>
      </c>
    </row>
  </sheetData>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W250"/>
  <sheetViews>
    <sheetView tabSelected="1" workbookViewId="0" topLeftCell="A242">
      <selection activeCell="A251" sqref="A251"/>
    </sheetView>
  </sheetViews>
  <sheetFormatPr defaultColWidth="9.140625" defaultRowHeight="12.75"/>
  <cols>
    <col min="1" max="1" width="5.140625" style="45" customWidth="1"/>
    <col min="2" max="2" width="3.7109375" style="45" customWidth="1"/>
    <col min="3" max="3" width="1.1484375" style="45" customWidth="1"/>
    <col min="4" max="4" width="12.28125" style="45" customWidth="1"/>
    <col min="5" max="5" width="4.8515625" style="45" customWidth="1"/>
    <col min="6" max="6" width="2.8515625" style="45" customWidth="1"/>
    <col min="7" max="7" width="0.5625" style="45" customWidth="1"/>
    <col min="8" max="8" width="5.57421875" style="45" customWidth="1"/>
    <col min="9" max="9" width="0.5625" style="45" customWidth="1"/>
    <col min="10" max="10" width="16.140625" style="45" customWidth="1"/>
    <col min="11" max="11" width="0.71875" style="45" customWidth="1"/>
    <col min="12" max="12" width="11.57421875" style="45" customWidth="1"/>
    <col min="13" max="13" width="0.5625" style="45" customWidth="1"/>
    <col min="14" max="14" width="4.421875" style="45" customWidth="1"/>
    <col min="15" max="15" width="0.2890625" style="45" customWidth="1"/>
    <col min="16" max="16" width="12.421875" style="45" customWidth="1"/>
    <col min="17" max="17" width="0.5625" style="45" customWidth="1"/>
    <col min="18" max="18" width="4.28125" style="45" customWidth="1"/>
    <col min="19" max="19" width="0.5625" style="45" customWidth="1"/>
    <col min="20" max="20" width="1.7109375" style="45" customWidth="1"/>
    <col min="21" max="21" width="0.71875" style="45" customWidth="1"/>
    <col min="22" max="22" width="9.8515625" style="45" customWidth="1"/>
    <col min="23" max="16384" width="9.140625" style="45" customWidth="1"/>
  </cols>
  <sheetData>
    <row r="1" ht="12.75">
      <c r="B1" s="46" t="str">
        <f>+'[1]Equity'!B1</f>
        <v>OLYMPIA INDUSTRIES BERHAD</v>
      </c>
    </row>
    <row r="2" ht="12.75">
      <c r="B2" s="47" t="str">
        <f>+'[1]Equity'!B2</f>
        <v>(Company no. 63026-U)</v>
      </c>
    </row>
    <row r="3" ht="12.75">
      <c r="B3" s="48" t="s">
        <v>152</v>
      </c>
    </row>
    <row r="4" ht="12.75">
      <c r="B4" s="48"/>
    </row>
    <row r="5" ht="12.75">
      <c r="B5" s="48"/>
    </row>
    <row r="7" spans="1:2" ht="12.75">
      <c r="A7" s="49" t="s">
        <v>153</v>
      </c>
      <c r="B7" s="48" t="s">
        <v>154</v>
      </c>
    </row>
    <row r="8" spans="1:2" ht="12.75">
      <c r="A8" s="49"/>
      <c r="B8" s="48"/>
    </row>
    <row r="10" spans="1:2" ht="12.75">
      <c r="A10" s="50" t="s">
        <v>155</v>
      </c>
      <c r="B10" s="51" t="s">
        <v>156</v>
      </c>
    </row>
    <row r="11" spans="1:20" ht="12.75">
      <c r="A11" s="52"/>
      <c r="B11" s="53" t="s">
        <v>157</v>
      </c>
      <c r="C11" s="53"/>
      <c r="D11" s="53"/>
      <c r="E11" s="53"/>
      <c r="F11" s="53"/>
      <c r="G11" s="53"/>
      <c r="H11" s="53"/>
      <c r="I11" s="53"/>
      <c r="J11" s="53"/>
      <c r="K11" s="53"/>
      <c r="L11" s="53"/>
      <c r="M11" s="53"/>
      <c r="N11" s="53"/>
      <c r="O11" s="53"/>
      <c r="P11" s="53"/>
      <c r="Q11" s="53"/>
      <c r="R11" s="53"/>
      <c r="S11" s="53"/>
      <c r="T11" s="53"/>
    </row>
    <row r="12" spans="1:20" ht="12.75">
      <c r="A12" s="52"/>
      <c r="B12" s="53" t="s">
        <v>158</v>
      </c>
      <c r="C12" s="53"/>
      <c r="D12" s="53"/>
      <c r="E12" s="53"/>
      <c r="F12" s="53"/>
      <c r="G12" s="53"/>
      <c r="H12" s="53"/>
      <c r="I12" s="53"/>
      <c r="J12" s="53"/>
      <c r="K12" s="53"/>
      <c r="L12" s="53"/>
      <c r="M12" s="53"/>
      <c r="N12" s="53"/>
      <c r="O12" s="53"/>
      <c r="P12" s="53"/>
      <c r="Q12" s="53"/>
      <c r="R12" s="53"/>
      <c r="S12" s="53"/>
      <c r="T12" s="53"/>
    </row>
    <row r="13" spans="1:20" ht="12.75">
      <c r="A13" s="52"/>
      <c r="B13" s="53"/>
      <c r="C13" s="53"/>
      <c r="D13" s="53"/>
      <c r="E13" s="53"/>
      <c r="F13" s="53"/>
      <c r="G13" s="53"/>
      <c r="H13" s="53"/>
      <c r="I13" s="53"/>
      <c r="J13" s="53"/>
      <c r="K13" s="53"/>
      <c r="L13" s="53"/>
      <c r="M13" s="53"/>
      <c r="N13" s="53"/>
      <c r="O13" s="53"/>
      <c r="P13" s="53"/>
      <c r="Q13" s="53"/>
      <c r="R13" s="53"/>
      <c r="S13" s="53"/>
      <c r="T13" s="53"/>
    </row>
    <row r="14" spans="1:20" ht="12.75">
      <c r="A14" s="52"/>
      <c r="B14" s="53" t="s">
        <v>159</v>
      </c>
      <c r="C14" s="53"/>
      <c r="D14" s="53"/>
      <c r="E14" s="53"/>
      <c r="F14" s="53"/>
      <c r="G14" s="53"/>
      <c r="H14" s="53"/>
      <c r="I14" s="53"/>
      <c r="J14" s="53"/>
      <c r="K14" s="53"/>
      <c r="L14" s="53"/>
      <c r="M14" s="53"/>
      <c r="N14" s="53"/>
      <c r="O14" s="53"/>
      <c r="P14" s="53"/>
      <c r="Q14" s="53"/>
      <c r="R14" s="53"/>
      <c r="S14" s="53"/>
      <c r="T14" s="53"/>
    </row>
    <row r="15" spans="1:20" ht="12.75">
      <c r="A15" s="52"/>
      <c r="B15" s="53" t="s">
        <v>305</v>
      </c>
      <c r="C15" s="53"/>
      <c r="D15" s="53"/>
      <c r="E15" s="53"/>
      <c r="F15" s="53"/>
      <c r="G15" s="53"/>
      <c r="H15" s="53"/>
      <c r="I15" s="53"/>
      <c r="J15" s="53"/>
      <c r="K15" s="53"/>
      <c r="L15" s="53"/>
      <c r="M15" s="53"/>
      <c r="N15" s="53"/>
      <c r="O15" s="53"/>
      <c r="P15" s="53"/>
      <c r="Q15" s="53"/>
      <c r="R15" s="53"/>
      <c r="S15" s="53"/>
      <c r="T15" s="53"/>
    </row>
    <row r="16" spans="1:20" ht="12.75">
      <c r="A16" s="52"/>
      <c r="B16" s="53" t="s">
        <v>160</v>
      </c>
      <c r="C16" s="53"/>
      <c r="D16" s="53"/>
      <c r="E16" s="53"/>
      <c r="F16" s="53"/>
      <c r="G16" s="53"/>
      <c r="H16" s="53"/>
      <c r="I16" s="53"/>
      <c r="J16" s="53"/>
      <c r="K16" s="53"/>
      <c r="L16" s="53"/>
      <c r="M16" s="53"/>
      <c r="N16" s="53"/>
      <c r="O16" s="53"/>
      <c r="P16" s="53"/>
      <c r="Q16" s="53"/>
      <c r="R16" s="53"/>
      <c r="S16" s="53"/>
      <c r="T16" s="53"/>
    </row>
    <row r="17" spans="1:20" ht="12.75">
      <c r="A17" s="52"/>
      <c r="B17" s="53" t="s">
        <v>306</v>
      </c>
      <c r="C17" s="53"/>
      <c r="D17" s="53"/>
      <c r="E17" s="53"/>
      <c r="F17" s="53"/>
      <c r="G17" s="53"/>
      <c r="H17" s="53"/>
      <c r="I17" s="53"/>
      <c r="J17" s="53"/>
      <c r="K17" s="53"/>
      <c r="L17" s="53"/>
      <c r="M17" s="53"/>
      <c r="N17" s="53"/>
      <c r="O17" s="53"/>
      <c r="P17" s="53"/>
      <c r="Q17" s="53"/>
      <c r="R17" s="53"/>
      <c r="S17" s="53"/>
      <c r="T17" s="53"/>
    </row>
    <row r="18" spans="1:20" ht="12.75">
      <c r="A18" s="52"/>
      <c r="B18" s="53"/>
      <c r="C18" s="53"/>
      <c r="D18" s="53"/>
      <c r="E18" s="53"/>
      <c r="F18" s="53"/>
      <c r="G18" s="53"/>
      <c r="H18" s="53"/>
      <c r="I18" s="53"/>
      <c r="J18" s="53"/>
      <c r="K18" s="53"/>
      <c r="L18" s="53"/>
      <c r="M18" s="53"/>
      <c r="N18" s="53"/>
      <c r="O18" s="53"/>
      <c r="P18" s="53"/>
      <c r="Q18" s="53"/>
      <c r="R18" s="53"/>
      <c r="S18" s="53"/>
      <c r="T18" s="53"/>
    </row>
    <row r="19" spans="1:20" ht="12.75">
      <c r="A19" s="52"/>
      <c r="B19" s="53" t="s">
        <v>161</v>
      </c>
      <c r="C19" s="53"/>
      <c r="D19" s="53"/>
      <c r="E19" s="53"/>
      <c r="F19" s="53"/>
      <c r="G19" s="53"/>
      <c r="H19" s="53"/>
      <c r="I19" s="53"/>
      <c r="J19" s="53"/>
      <c r="K19" s="53"/>
      <c r="L19" s="53"/>
      <c r="M19" s="53"/>
      <c r="N19" s="53"/>
      <c r="O19" s="53"/>
      <c r="P19" s="53"/>
      <c r="Q19" s="53"/>
      <c r="R19" s="53"/>
      <c r="S19" s="53"/>
      <c r="T19" s="53"/>
    </row>
    <row r="20" spans="1:20" ht="12.75">
      <c r="A20" s="52"/>
      <c r="B20" s="53" t="s">
        <v>307</v>
      </c>
      <c r="C20" s="53"/>
      <c r="D20" s="53"/>
      <c r="E20" s="53"/>
      <c r="F20" s="53"/>
      <c r="G20" s="53"/>
      <c r="H20" s="53"/>
      <c r="I20" s="53"/>
      <c r="J20" s="53"/>
      <c r="K20" s="53"/>
      <c r="L20" s="53"/>
      <c r="M20" s="53"/>
      <c r="N20" s="53"/>
      <c r="O20" s="53"/>
      <c r="P20" s="53"/>
      <c r="Q20" s="53"/>
      <c r="R20" s="53"/>
      <c r="S20" s="53"/>
      <c r="T20" s="53"/>
    </row>
    <row r="21" spans="1:20" ht="12.75">
      <c r="A21" s="52"/>
      <c r="B21" s="53" t="s">
        <v>308</v>
      </c>
      <c r="C21" s="53"/>
      <c r="D21" s="53"/>
      <c r="E21" s="53"/>
      <c r="F21" s="53"/>
      <c r="G21" s="53"/>
      <c r="H21" s="53"/>
      <c r="I21" s="53"/>
      <c r="J21" s="53"/>
      <c r="K21" s="53"/>
      <c r="L21" s="53"/>
      <c r="M21" s="53"/>
      <c r="N21" s="53"/>
      <c r="O21" s="53"/>
      <c r="P21" s="53"/>
      <c r="Q21" s="53"/>
      <c r="R21" s="53"/>
      <c r="S21" s="53"/>
      <c r="T21" s="53"/>
    </row>
    <row r="22" spans="1:20" ht="12.75">
      <c r="A22" s="52"/>
      <c r="B22" s="53"/>
      <c r="C22" s="53"/>
      <c r="D22" s="53"/>
      <c r="E22" s="53"/>
      <c r="F22" s="53"/>
      <c r="G22" s="53"/>
      <c r="H22" s="53"/>
      <c r="I22" s="53"/>
      <c r="J22" s="53"/>
      <c r="K22" s="53"/>
      <c r="L22" s="53"/>
      <c r="M22" s="53"/>
      <c r="N22" s="53"/>
      <c r="O22" s="53"/>
      <c r="P22" s="53"/>
      <c r="Q22" s="53"/>
      <c r="R22" s="53"/>
      <c r="S22" s="53"/>
      <c r="T22" s="53"/>
    </row>
    <row r="23" spans="1:20" ht="12.75">
      <c r="A23" s="52"/>
      <c r="B23" s="53" t="s">
        <v>162</v>
      </c>
      <c r="C23" s="53"/>
      <c r="D23" s="53"/>
      <c r="E23" s="53"/>
      <c r="F23" s="53"/>
      <c r="G23" s="53"/>
      <c r="H23" s="53"/>
      <c r="I23" s="53"/>
      <c r="J23" s="53"/>
      <c r="K23" s="53"/>
      <c r="L23" s="53"/>
      <c r="M23" s="53"/>
      <c r="N23" s="53"/>
      <c r="O23" s="53"/>
      <c r="P23" s="53"/>
      <c r="Q23" s="53"/>
      <c r="R23" s="53"/>
      <c r="S23" s="53"/>
      <c r="T23" s="53"/>
    </row>
    <row r="24" spans="1:20" ht="12.75">
      <c r="A24" s="52"/>
      <c r="B24" s="53" t="s">
        <v>163</v>
      </c>
      <c r="C24" s="53"/>
      <c r="D24" s="53"/>
      <c r="E24" s="53"/>
      <c r="F24" s="53"/>
      <c r="G24" s="53"/>
      <c r="H24" s="53"/>
      <c r="I24" s="53"/>
      <c r="J24" s="53"/>
      <c r="K24" s="53"/>
      <c r="L24" s="53"/>
      <c r="M24" s="53"/>
      <c r="N24" s="53"/>
      <c r="O24" s="53"/>
      <c r="P24" s="53"/>
      <c r="Q24" s="53"/>
      <c r="R24" s="53"/>
      <c r="S24" s="53"/>
      <c r="T24" s="53"/>
    </row>
    <row r="25" spans="1:20" ht="12.75">
      <c r="A25" s="52"/>
      <c r="B25" s="53"/>
      <c r="C25" s="53"/>
      <c r="D25" s="53"/>
      <c r="E25" s="53"/>
      <c r="F25" s="53"/>
      <c r="G25" s="53"/>
      <c r="H25" s="53"/>
      <c r="I25" s="53"/>
      <c r="J25" s="53"/>
      <c r="K25" s="53"/>
      <c r="L25" s="53"/>
      <c r="M25" s="53"/>
      <c r="N25" s="53"/>
      <c r="O25" s="53"/>
      <c r="P25" s="53"/>
      <c r="Q25" s="53"/>
      <c r="R25" s="53"/>
      <c r="S25" s="53"/>
      <c r="T25" s="53"/>
    </row>
    <row r="26" spans="1:20" ht="12.75">
      <c r="A26" s="52"/>
      <c r="B26" s="53"/>
      <c r="C26" s="53"/>
      <c r="D26" s="53"/>
      <c r="E26" s="53"/>
      <c r="F26" s="53"/>
      <c r="G26" s="53"/>
      <c r="H26" s="53"/>
      <c r="I26" s="53"/>
      <c r="J26" s="53"/>
      <c r="K26" s="53"/>
      <c r="L26" s="53"/>
      <c r="M26" s="53"/>
      <c r="N26" s="53"/>
      <c r="O26" s="53"/>
      <c r="P26" s="53"/>
      <c r="Q26" s="53"/>
      <c r="R26" s="53"/>
      <c r="S26" s="53"/>
      <c r="T26" s="53"/>
    </row>
    <row r="27" spans="1:2" ht="12.75">
      <c r="A27" s="50" t="s">
        <v>164</v>
      </c>
      <c r="B27" s="51" t="s">
        <v>165</v>
      </c>
    </row>
    <row r="28" spans="1:2" ht="12.75">
      <c r="A28" s="54"/>
      <c r="B28" s="55" t="s">
        <v>309</v>
      </c>
    </row>
    <row r="29" spans="1:2" ht="12.75">
      <c r="A29" s="54"/>
      <c r="B29" s="55"/>
    </row>
    <row r="30" ht="12.75">
      <c r="A30" s="52"/>
    </row>
    <row r="31" spans="1:2" ht="12.75">
      <c r="A31" s="50" t="s">
        <v>166</v>
      </c>
      <c r="B31" s="56" t="s">
        <v>167</v>
      </c>
    </row>
    <row r="32" spans="1:2" ht="12.75">
      <c r="A32" s="54"/>
      <c r="B32" s="55" t="s">
        <v>168</v>
      </c>
    </row>
    <row r="33" spans="1:2" ht="12.75">
      <c r="A33" s="54"/>
      <c r="B33" s="55"/>
    </row>
    <row r="34" ht="12.75">
      <c r="A34" s="52"/>
    </row>
    <row r="35" spans="1:2" ht="12.75">
      <c r="A35" s="50" t="s">
        <v>169</v>
      </c>
      <c r="B35" s="51" t="s">
        <v>170</v>
      </c>
    </row>
    <row r="36" spans="1:2" ht="12.75">
      <c r="A36" s="52"/>
      <c r="B36" s="55" t="s">
        <v>171</v>
      </c>
    </row>
    <row r="37" spans="1:2" ht="12.75">
      <c r="A37" s="52"/>
      <c r="B37" s="55" t="s">
        <v>172</v>
      </c>
    </row>
    <row r="38" spans="1:2" ht="12.75">
      <c r="A38" s="52"/>
      <c r="B38" s="55"/>
    </row>
    <row r="39" spans="1:10" ht="12.75">
      <c r="A39" s="52"/>
      <c r="B39" s="55"/>
      <c r="I39" s="57"/>
      <c r="J39" s="57"/>
    </row>
    <row r="40" spans="1:2" ht="12.75">
      <c r="A40" s="50" t="s">
        <v>173</v>
      </c>
      <c r="B40" s="51" t="s">
        <v>174</v>
      </c>
    </row>
    <row r="41" spans="1:2" ht="12.75">
      <c r="A41" s="54"/>
      <c r="B41" s="55" t="s">
        <v>175</v>
      </c>
    </row>
    <row r="42" spans="1:2" ht="12.75">
      <c r="A42" s="54"/>
      <c r="B42" s="55" t="s">
        <v>176</v>
      </c>
    </row>
    <row r="43" spans="1:2" ht="12.75">
      <c r="A43" s="54"/>
      <c r="B43" s="55" t="s">
        <v>177</v>
      </c>
    </row>
    <row r="44" spans="1:2" ht="12.75">
      <c r="A44" s="54"/>
      <c r="B44" s="55"/>
    </row>
    <row r="45" ht="12.75">
      <c r="A45" s="52"/>
    </row>
    <row r="46" spans="1:2" ht="12.75">
      <c r="A46" s="50" t="s">
        <v>178</v>
      </c>
      <c r="B46" s="51" t="s">
        <v>179</v>
      </c>
    </row>
    <row r="47" spans="1:2" ht="12.75">
      <c r="A47" s="54"/>
      <c r="B47" s="58" t="s">
        <v>180</v>
      </c>
    </row>
    <row r="48" spans="1:2" ht="12.75">
      <c r="A48" s="54"/>
      <c r="B48" s="58" t="s">
        <v>181</v>
      </c>
    </row>
    <row r="49" spans="1:2" ht="12.75">
      <c r="A49" s="54"/>
      <c r="B49" s="58" t="s">
        <v>182</v>
      </c>
    </row>
    <row r="50" spans="1:2" ht="12.75">
      <c r="A50" s="54"/>
      <c r="B50" s="58"/>
    </row>
    <row r="51" ht="12.75">
      <c r="A51" s="52"/>
    </row>
    <row r="52" spans="1:2" ht="12.75">
      <c r="A52" s="50" t="s">
        <v>183</v>
      </c>
      <c r="B52" s="51" t="s">
        <v>184</v>
      </c>
    </row>
    <row r="53" spans="1:2" ht="12.75">
      <c r="A53" s="54"/>
      <c r="B53" s="58" t="s">
        <v>185</v>
      </c>
    </row>
    <row r="54" ht="12.75">
      <c r="A54" s="52"/>
    </row>
    <row r="55" spans="1:2" ht="12.75">
      <c r="A55" s="59" t="s">
        <v>186</v>
      </c>
      <c r="B55" s="46" t="s">
        <v>187</v>
      </c>
    </row>
    <row r="56" spans="1:16" ht="12.75">
      <c r="A56" s="59"/>
      <c r="B56" s="46"/>
      <c r="L56" s="60" t="s">
        <v>188</v>
      </c>
      <c r="P56" s="61" t="s">
        <v>189</v>
      </c>
    </row>
    <row r="57" spans="1:16" ht="12.75">
      <c r="A57" s="59"/>
      <c r="B57" s="46"/>
      <c r="L57" s="60" t="s">
        <v>9</v>
      </c>
      <c r="P57" s="61" t="s">
        <v>9</v>
      </c>
    </row>
    <row r="58" spans="9:16" ht="15">
      <c r="I58" s="61"/>
      <c r="J58" s="61"/>
      <c r="K58" s="62"/>
      <c r="L58" s="63" t="str">
        <f>+L142</f>
        <v>30 Sept 2004</v>
      </c>
      <c r="M58" s="61"/>
      <c r="P58" s="64" t="s">
        <v>310</v>
      </c>
    </row>
    <row r="59" spans="2:16" ht="12.75">
      <c r="B59" s="51" t="s">
        <v>190</v>
      </c>
      <c r="I59" s="61"/>
      <c r="J59" s="61"/>
      <c r="K59" s="62"/>
      <c r="L59" s="60" t="s">
        <v>10</v>
      </c>
      <c r="M59" s="61"/>
      <c r="P59" s="60" t="s">
        <v>10</v>
      </c>
    </row>
    <row r="60" spans="3:16" ht="12.75">
      <c r="C60" s="45" t="s">
        <v>191</v>
      </c>
      <c r="I60" s="61"/>
      <c r="J60" s="61"/>
      <c r="K60" s="62"/>
      <c r="L60" s="10">
        <v>1880</v>
      </c>
      <c r="M60" s="82"/>
      <c r="N60" s="5"/>
      <c r="O60" s="5"/>
      <c r="P60" s="23">
        <v>4928</v>
      </c>
    </row>
    <row r="61" spans="3:16" ht="12.75">
      <c r="C61" s="45" t="s">
        <v>192</v>
      </c>
      <c r="I61" s="61"/>
      <c r="J61" s="61"/>
      <c r="K61" s="62"/>
      <c r="L61" s="10">
        <v>2160</v>
      </c>
      <c r="M61" s="82"/>
      <c r="N61" s="5"/>
      <c r="O61" s="5"/>
      <c r="P61" s="23">
        <v>2272</v>
      </c>
    </row>
    <row r="62" spans="3:16" ht="12.75">
      <c r="C62" s="45" t="s">
        <v>193</v>
      </c>
      <c r="I62" s="61"/>
      <c r="J62" s="61"/>
      <c r="K62" s="62"/>
      <c r="L62" s="10">
        <v>424</v>
      </c>
      <c r="M62" s="82"/>
      <c r="N62" s="5"/>
      <c r="O62" s="5"/>
      <c r="P62" s="23">
        <v>4753</v>
      </c>
    </row>
    <row r="63" spans="3:16" ht="12.75">
      <c r="C63" s="45" t="s">
        <v>194</v>
      </c>
      <c r="I63" s="61"/>
      <c r="J63" s="61"/>
      <c r="K63" s="62"/>
      <c r="L63" s="10">
        <v>21651</v>
      </c>
      <c r="M63" s="82"/>
      <c r="N63" s="5"/>
      <c r="O63" s="5"/>
      <c r="P63" s="23">
        <v>20223</v>
      </c>
    </row>
    <row r="64" spans="3:16" ht="12.75">
      <c r="C64" s="45" t="s">
        <v>195</v>
      </c>
      <c r="I64" s="61"/>
      <c r="J64" s="61"/>
      <c r="K64" s="62"/>
      <c r="L64" s="42">
        <v>22363</v>
      </c>
      <c r="M64" s="82"/>
      <c r="N64" s="5"/>
      <c r="O64" s="5"/>
      <c r="P64" s="98">
        <v>19213</v>
      </c>
    </row>
    <row r="65" spans="9:16" ht="12.75">
      <c r="I65" s="61"/>
      <c r="J65" s="61"/>
      <c r="K65" s="62"/>
      <c r="L65" s="23">
        <f>SUM(L60:L64)</f>
        <v>48478</v>
      </c>
      <c r="M65" s="82"/>
      <c r="N65" s="5"/>
      <c r="O65" s="5"/>
      <c r="P65" s="23">
        <f>SUM(P60:P64)</f>
        <v>51389</v>
      </c>
    </row>
    <row r="66" spans="3:16" ht="12.75">
      <c r="C66" s="45" t="s">
        <v>196</v>
      </c>
      <c r="I66" s="61"/>
      <c r="J66" s="61"/>
      <c r="K66" s="62"/>
      <c r="L66" s="23">
        <v>-1786</v>
      </c>
      <c r="M66" s="82"/>
      <c r="N66" s="5"/>
      <c r="O66" s="5"/>
      <c r="P66" s="23">
        <v>-1743</v>
      </c>
    </row>
    <row r="67" spans="9:16" ht="13.5" thickBot="1">
      <c r="I67" s="61"/>
      <c r="J67" s="61"/>
      <c r="K67" s="62"/>
      <c r="L67" s="99">
        <f>SUM(L65:L66)</f>
        <v>46692</v>
      </c>
      <c r="M67" s="82"/>
      <c r="N67" s="5"/>
      <c r="O67" s="5"/>
      <c r="P67" s="99">
        <f>SUM(P65:P66)</f>
        <v>49646</v>
      </c>
    </row>
    <row r="68" spans="9:16" ht="13.5" thickTop="1">
      <c r="I68" s="61"/>
      <c r="J68" s="61"/>
      <c r="K68" s="62"/>
      <c r="L68" s="5"/>
      <c r="M68" s="82"/>
      <c r="N68" s="5"/>
      <c r="O68" s="5"/>
      <c r="P68" s="23"/>
    </row>
    <row r="69" spans="2:23" ht="12.75">
      <c r="B69" s="51" t="s">
        <v>197</v>
      </c>
      <c r="I69" s="61"/>
      <c r="J69" s="61"/>
      <c r="K69" s="62"/>
      <c r="L69" s="5"/>
      <c r="M69" s="82"/>
      <c r="N69" s="5"/>
      <c r="O69" s="5"/>
      <c r="P69" s="23"/>
      <c r="V69" s="67"/>
      <c r="W69" s="67"/>
    </row>
    <row r="70" spans="3:23" ht="12.75">
      <c r="C70" s="45" t="s">
        <v>191</v>
      </c>
      <c r="I70" s="61"/>
      <c r="J70" s="61"/>
      <c r="K70" s="62"/>
      <c r="L70" s="28">
        <v>-4004</v>
      </c>
      <c r="M70" s="82"/>
      <c r="N70" s="5"/>
      <c r="O70" s="5"/>
      <c r="P70" s="23">
        <v>-960</v>
      </c>
      <c r="V70" s="68"/>
      <c r="W70" s="68"/>
    </row>
    <row r="71" spans="3:23" ht="12.75">
      <c r="C71" s="45" t="s">
        <v>192</v>
      </c>
      <c r="I71" s="61"/>
      <c r="J71" s="61"/>
      <c r="K71" s="62"/>
      <c r="L71" s="28">
        <v>-362</v>
      </c>
      <c r="M71" s="82"/>
      <c r="N71" s="5"/>
      <c r="O71" s="5"/>
      <c r="P71" s="23">
        <v>-408</v>
      </c>
      <c r="V71" s="68"/>
      <c r="W71" s="68"/>
    </row>
    <row r="72" spans="3:23" ht="12.75">
      <c r="C72" s="45" t="s">
        <v>193</v>
      </c>
      <c r="I72" s="61"/>
      <c r="J72" s="61"/>
      <c r="K72" s="62"/>
      <c r="L72" s="28">
        <v>-738</v>
      </c>
      <c r="M72" s="82"/>
      <c r="N72" s="5"/>
      <c r="O72" s="5"/>
      <c r="P72" s="23">
        <v>-559</v>
      </c>
      <c r="V72" s="68"/>
      <c r="W72" s="68"/>
    </row>
    <row r="73" spans="3:23" ht="12.75">
      <c r="C73" s="45" t="s">
        <v>194</v>
      </c>
      <c r="I73" s="61"/>
      <c r="J73" s="61"/>
      <c r="K73" s="62"/>
      <c r="L73" s="28">
        <v>-222</v>
      </c>
      <c r="M73" s="82"/>
      <c r="N73" s="5"/>
      <c r="O73" s="5"/>
      <c r="P73" s="23">
        <v>-101</v>
      </c>
      <c r="V73" s="68"/>
      <c r="W73" s="68"/>
    </row>
    <row r="74" spans="3:23" ht="12.75">
      <c r="C74" s="45" t="s">
        <v>195</v>
      </c>
      <c r="I74" s="61"/>
      <c r="J74" s="61"/>
      <c r="K74" s="62"/>
      <c r="L74" s="42">
        <v>-688</v>
      </c>
      <c r="M74" s="82"/>
      <c r="N74" s="5"/>
      <c r="O74" s="5"/>
      <c r="P74" s="98">
        <v>376</v>
      </c>
      <c r="V74" s="68"/>
      <c r="W74" s="68"/>
    </row>
    <row r="75" spans="9:23" ht="12.75">
      <c r="I75" s="61"/>
      <c r="J75" s="61"/>
      <c r="K75" s="62"/>
      <c r="L75" s="23">
        <f>SUM(L70:L74)</f>
        <v>-6014</v>
      </c>
      <c r="M75" s="82"/>
      <c r="N75" s="5"/>
      <c r="O75" s="5"/>
      <c r="P75" s="23">
        <f>SUM(P70:P74)</f>
        <v>-1652</v>
      </c>
      <c r="V75" s="68"/>
      <c r="W75" s="68"/>
    </row>
    <row r="76" spans="3:23" ht="12.75">
      <c r="C76" s="55" t="s">
        <v>198</v>
      </c>
      <c r="I76" s="61"/>
      <c r="J76" s="61"/>
      <c r="K76" s="62"/>
      <c r="L76" s="23">
        <v>-22439</v>
      </c>
      <c r="M76" s="82"/>
      <c r="N76" s="5"/>
      <c r="O76" s="5"/>
      <c r="P76" s="23">
        <v>-21958</v>
      </c>
      <c r="V76" s="67"/>
      <c r="W76" s="67"/>
    </row>
    <row r="77" spans="3:23" ht="12.75">
      <c r="C77" s="45" t="s">
        <v>124</v>
      </c>
      <c r="I77" s="61"/>
      <c r="J77" s="61"/>
      <c r="K77" s="62"/>
      <c r="L77" s="97">
        <v>116</v>
      </c>
      <c r="M77" s="100"/>
      <c r="N77" s="41"/>
      <c r="O77" s="41"/>
      <c r="P77" s="97">
        <v>336</v>
      </c>
      <c r="V77" s="67"/>
      <c r="W77" s="67"/>
    </row>
    <row r="78" spans="3:23" ht="12.75">
      <c r="C78" s="45" t="s">
        <v>311</v>
      </c>
      <c r="I78" s="61"/>
      <c r="J78" s="61"/>
      <c r="K78" s="62"/>
      <c r="L78" s="98">
        <v>0</v>
      </c>
      <c r="M78" s="82"/>
      <c r="N78" s="5"/>
      <c r="O78" s="5"/>
      <c r="P78" s="98">
        <v>0</v>
      </c>
      <c r="V78" s="67"/>
      <c r="W78" s="67"/>
    </row>
    <row r="79" spans="3:16" ht="12.75">
      <c r="C79" s="45" t="s">
        <v>199</v>
      </c>
      <c r="I79" s="61"/>
      <c r="J79" s="61"/>
      <c r="K79" s="62"/>
      <c r="L79" s="23">
        <f>SUM(L75:L78)</f>
        <v>-28337</v>
      </c>
      <c r="M79" s="82"/>
      <c r="N79" s="5"/>
      <c r="O79" s="5"/>
      <c r="P79" s="23">
        <f>SUM(P75:P78)</f>
        <v>-23274</v>
      </c>
    </row>
    <row r="80" spans="3:16" ht="12.75">
      <c r="C80" s="45" t="s">
        <v>200</v>
      </c>
      <c r="I80" s="61"/>
      <c r="J80" s="61"/>
      <c r="K80" s="62"/>
      <c r="L80" s="23">
        <v>-12</v>
      </c>
      <c r="M80" s="82"/>
      <c r="N80" s="5"/>
      <c r="O80" s="5"/>
      <c r="P80" s="23">
        <v>-28</v>
      </c>
    </row>
    <row r="81" spans="3:16" ht="13.5" thickBot="1">
      <c r="C81" s="45" t="s">
        <v>201</v>
      </c>
      <c r="I81" s="61"/>
      <c r="J81" s="61"/>
      <c r="K81" s="62"/>
      <c r="L81" s="99">
        <f>SUM(L79:L80)</f>
        <v>-28349</v>
      </c>
      <c r="M81" s="82"/>
      <c r="N81" s="5"/>
      <c r="O81" s="5"/>
      <c r="P81" s="99">
        <f>SUM(P79:P80)</f>
        <v>-23302</v>
      </c>
    </row>
    <row r="82" spans="9:16" ht="13.5" thickTop="1">
      <c r="I82" s="61"/>
      <c r="J82" s="61"/>
      <c r="K82" s="62"/>
      <c r="M82" s="61"/>
      <c r="P82" s="65"/>
    </row>
    <row r="83" ht="15" customHeight="1"/>
    <row r="84" spans="1:2" ht="12.75">
      <c r="A84" s="59" t="s">
        <v>202</v>
      </c>
      <c r="B84" s="56" t="s">
        <v>203</v>
      </c>
    </row>
    <row r="85" spans="1:2" ht="12.75">
      <c r="A85" s="50"/>
      <c r="B85" s="55" t="s">
        <v>204</v>
      </c>
    </row>
    <row r="86" spans="1:2" ht="12.75">
      <c r="A86" s="50"/>
      <c r="B86" s="45" t="s">
        <v>312</v>
      </c>
    </row>
    <row r="87" ht="12.75">
      <c r="A87" s="50"/>
    </row>
    <row r="88" ht="12.75">
      <c r="A88" s="50"/>
    </row>
    <row r="89" spans="1:2" ht="12.75">
      <c r="A89" s="50" t="s">
        <v>205</v>
      </c>
      <c r="B89" s="56" t="s">
        <v>206</v>
      </c>
    </row>
    <row r="90" spans="1:2" ht="12.75">
      <c r="A90" s="69"/>
      <c r="B90" s="55" t="s">
        <v>313</v>
      </c>
    </row>
    <row r="91" spans="1:2" ht="12.75">
      <c r="A91" s="69"/>
      <c r="B91" s="55"/>
    </row>
    <row r="92" ht="12.75">
      <c r="A92" s="50"/>
    </row>
    <row r="93" spans="1:2" ht="12.75">
      <c r="A93" s="50" t="s">
        <v>207</v>
      </c>
      <c r="B93" s="56" t="s">
        <v>208</v>
      </c>
    </row>
    <row r="94" spans="1:2" ht="12.75">
      <c r="A94" s="50"/>
      <c r="B94" s="45" t="s">
        <v>314</v>
      </c>
    </row>
    <row r="95" ht="12.75">
      <c r="A95" s="50"/>
    </row>
    <row r="96" ht="12.75">
      <c r="A96" s="50"/>
    </row>
    <row r="97" spans="1:2" ht="12.75">
      <c r="A97" s="50" t="s">
        <v>209</v>
      </c>
      <c r="B97" s="51" t="s">
        <v>210</v>
      </c>
    </row>
    <row r="98" spans="1:2" ht="15" customHeight="1">
      <c r="A98" s="46"/>
      <c r="B98" s="55" t="s">
        <v>211</v>
      </c>
    </row>
    <row r="99" spans="1:2" ht="15" customHeight="1">
      <c r="A99" s="46"/>
      <c r="B99" s="55"/>
    </row>
    <row r="100" spans="1:2" ht="12.75">
      <c r="A100" s="46"/>
      <c r="B100" s="58"/>
    </row>
    <row r="101" spans="1:2" ht="12.75">
      <c r="A101" s="50" t="s">
        <v>212</v>
      </c>
      <c r="B101" s="51" t="s">
        <v>213</v>
      </c>
    </row>
    <row r="102" spans="1:2" ht="12.75">
      <c r="A102" s="46"/>
      <c r="B102" s="55" t="s">
        <v>315</v>
      </c>
    </row>
    <row r="103" spans="1:2" ht="6" customHeight="1">
      <c r="A103" s="46"/>
      <c r="B103" s="58"/>
    </row>
    <row r="104" spans="1:12" ht="12.75">
      <c r="A104" s="46"/>
      <c r="B104" s="58"/>
      <c r="L104" s="61" t="s">
        <v>10</v>
      </c>
    </row>
    <row r="105" spans="1:12" ht="12.75">
      <c r="A105" s="46"/>
      <c r="B105" s="55" t="s">
        <v>214</v>
      </c>
      <c r="L105" s="70"/>
    </row>
    <row r="106" spans="1:12" ht="12.75">
      <c r="A106" s="46"/>
      <c r="B106" s="58"/>
      <c r="C106" s="45" t="s">
        <v>215</v>
      </c>
      <c r="L106" s="32">
        <v>0</v>
      </c>
    </row>
    <row r="107" spans="1:12" ht="12.75">
      <c r="A107" s="46"/>
      <c r="B107" s="55" t="s">
        <v>216</v>
      </c>
      <c r="L107" s="5"/>
    </row>
    <row r="108" spans="1:12" ht="12.75">
      <c r="A108" s="46"/>
      <c r="B108" s="58"/>
      <c r="C108" s="45" t="s">
        <v>75</v>
      </c>
      <c r="L108" s="10">
        <v>2763</v>
      </c>
    </row>
    <row r="109" spans="1:12" ht="12.75">
      <c r="A109" s="46"/>
      <c r="B109" s="58"/>
      <c r="C109" s="45" t="s">
        <v>215</v>
      </c>
      <c r="L109" s="10">
        <v>29</v>
      </c>
    </row>
    <row r="110" spans="1:12" ht="13.5" thickBot="1">
      <c r="A110" s="46"/>
      <c r="B110" s="58"/>
      <c r="L110" s="44">
        <f>SUM(L105:L109)</f>
        <v>2792</v>
      </c>
    </row>
    <row r="111" spans="1:2" ht="12.75">
      <c r="A111" s="46"/>
      <c r="B111" s="58"/>
    </row>
    <row r="112" spans="1:2" ht="12.75">
      <c r="A112" s="71" t="s">
        <v>217</v>
      </c>
      <c r="B112" s="72" t="s">
        <v>218</v>
      </c>
    </row>
    <row r="113" spans="1:2" ht="12.75">
      <c r="A113" s="71"/>
      <c r="B113" s="72"/>
    </row>
    <row r="114" ht="12.75">
      <c r="A114" s="51"/>
    </row>
    <row r="115" spans="1:2" ht="12.75">
      <c r="A115" s="50" t="s">
        <v>219</v>
      </c>
      <c r="B115" s="46" t="s">
        <v>220</v>
      </c>
    </row>
    <row r="116" spans="1:22" ht="12.75">
      <c r="A116" s="50"/>
      <c r="B116" s="9" t="s">
        <v>334</v>
      </c>
      <c r="C116" s="73"/>
      <c r="D116" s="73"/>
      <c r="E116" s="73"/>
      <c r="F116" s="73"/>
      <c r="G116" s="73"/>
      <c r="H116" s="73"/>
      <c r="I116" s="73"/>
      <c r="J116" s="73"/>
      <c r="K116" s="73"/>
      <c r="L116" s="73"/>
      <c r="M116" s="73"/>
      <c r="N116" s="73"/>
      <c r="O116" s="73"/>
      <c r="P116" s="73"/>
      <c r="Q116" s="73"/>
      <c r="R116" s="73"/>
      <c r="S116" s="73"/>
      <c r="T116" s="73"/>
      <c r="U116" s="5"/>
      <c r="V116" s="5"/>
    </row>
    <row r="117" spans="1:22" ht="12.75">
      <c r="A117" s="50"/>
      <c r="B117" s="9" t="s">
        <v>336</v>
      </c>
      <c r="C117" s="73"/>
      <c r="D117" s="73"/>
      <c r="E117" s="73"/>
      <c r="F117" s="73"/>
      <c r="G117" s="73"/>
      <c r="H117" s="73"/>
      <c r="I117" s="73"/>
      <c r="J117" s="73"/>
      <c r="K117" s="73"/>
      <c r="L117" s="73"/>
      <c r="M117" s="73"/>
      <c r="N117" s="73"/>
      <c r="O117" s="73"/>
      <c r="P117" s="73"/>
      <c r="Q117" s="73"/>
      <c r="R117" s="73"/>
      <c r="S117" s="73"/>
      <c r="T117" s="73"/>
      <c r="U117" s="5"/>
      <c r="V117" s="5"/>
    </row>
    <row r="118" spans="1:22" ht="12.75">
      <c r="A118" s="50"/>
      <c r="B118" s="9" t="s">
        <v>316</v>
      </c>
      <c r="C118" s="73"/>
      <c r="D118" s="73"/>
      <c r="E118" s="73"/>
      <c r="F118" s="73"/>
      <c r="G118" s="73"/>
      <c r="H118" s="73"/>
      <c r="I118" s="73"/>
      <c r="J118" s="73"/>
      <c r="K118" s="73"/>
      <c r="L118" s="73"/>
      <c r="M118" s="73"/>
      <c r="N118" s="73"/>
      <c r="O118" s="73"/>
      <c r="P118" s="73"/>
      <c r="Q118" s="73"/>
      <c r="R118" s="73"/>
      <c r="S118" s="73"/>
      <c r="T118" s="73"/>
      <c r="U118" s="5"/>
      <c r="V118" s="5"/>
    </row>
    <row r="119" spans="1:22" ht="12.75">
      <c r="A119" s="50"/>
      <c r="B119" s="9" t="s">
        <v>317</v>
      </c>
      <c r="C119" s="73"/>
      <c r="D119" s="73"/>
      <c r="E119" s="73"/>
      <c r="F119" s="73"/>
      <c r="G119" s="73"/>
      <c r="H119" s="73"/>
      <c r="I119" s="73"/>
      <c r="J119" s="73"/>
      <c r="K119" s="73"/>
      <c r="L119" s="73"/>
      <c r="M119" s="73"/>
      <c r="N119" s="73"/>
      <c r="O119" s="73"/>
      <c r="P119" s="73"/>
      <c r="Q119" s="73"/>
      <c r="R119" s="73"/>
      <c r="S119" s="73"/>
      <c r="T119" s="73"/>
      <c r="U119" s="5"/>
      <c r="V119" s="5"/>
    </row>
    <row r="120" spans="1:22" ht="12.75">
      <c r="A120" s="50"/>
      <c r="B120" s="9" t="s">
        <v>335</v>
      </c>
      <c r="C120" s="73"/>
      <c r="D120" s="73"/>
      <c r="E120" s="73"/>
      <c r="F120" s="73"/>
      <c r="G120" s="73"/>
      <c r="H120" s="73"/>
      <c r="I120" s="73"/>
      <c r="J120" s="73"/>
      <c r="K120" s="73"/>
      <c r="L120" s="73"/>
      <c r="M120" s="73"/>
      <c r="N120" s="73"/>
      <c r="O120" s="73"/>
      <c r="P120" s="73"/>
      <c r="Q120" s="73"/>
      <c r="R120" s="73"/>
      <c r="S120" s="73"/>
      <c r="T120" s="73"/>
      <c r="U120" s="5"/>
      <c r="V120" s="5"/>
    </row>
    <row r="121" spans="1:20" ht="12.75">
      <c r="A121" s="50"/>
      <c r="B121" s="9"/>
      <c r="C121" s="73"/>
      <c r="D121" s="73"/>
      <c r="E121" s="73"/>
      <c r="F121" s="73"/>
      <c r="G121" s="73"/>
      <c r="H121" s="73"/>
      <c r="I121" s="73"/>
      <c r="J121" s="73"/>
      <c r="K121" s="73"/>
      <c r="L121" s="73"/>
      <c r="M121" s="73"/>
      <c r="N121" s="73"/>
      <c r="O121" s="73"/>
      <c r="P121" s="73"/>
      <c r="Q121" s="73"/>
      <c r="R121" s="73"/>
      <c r="S121" s="73"/>
      <c r="T121" s="73"/>
    </row>
    <row r="122" spans="1:20" ht="12.75">
      <c r="A122" s="50"/>
      <c r="B122" s="9"/>
      <c r="C122" s="73"/>
      <c r="D122" s="73"/>
      <c r="E122" s="73"/>
      <c r="F122" s="73"/>
      <c r="G122" s="73"/>
      <c r="H122" s="73"/>
      <c r="I122" s="73"/>
      <c r="J122" s="73"/>
      <c r="K122" s="73"/>
      <c r="L122" s="73"/>
      <c r="M122" s="73"/>
      <c r="N122" s="73"/>
      <c r="O122" s="73"/>
      <c r="P122" s="73"/>
      <c r="Q122" s="73"/>
      <c r="R122" s="73"/>
      <c r="S122" s="73"/>
      <c r="T122" s="73"/>
    </row>
    <row r="123" spans="1:20" ht="12.75">
      <c r="A123" s="50" t="s">
        <v>221</v>
      </c>
      <c r="B123" s="2" t="s">
        <v>222</v>
      </c>
      <c r="C123" s="5"/>
      <c r="D123" s="5"/>
      <c r="E123" s="5"/>
      <c r="F123" s="5"/>
      <c r="G123" s="5"/>
      <c r="H123" s="5"/>
      <c r="I123" s="5"/>
      <c r="J123" s="5"/>
      <c r="K123" s="5"/>
      <c r="L123" s="5"/>
      <c r="M123" s="5"/>
      <c r="N123" s="5"/>
      <c r="O123" s="5"/>
      <c r="P123" s="5"/>
      <c r="Q123" s="5"/>
      <c r="R123" s="5"/>
      <c r="S123" s="5"/>
      <c r="T123" s="5"/>
    </row>
    <row r="124" spans="1:23" ht="12.75">
      <c r="A124" s="69"/>
      <c r="B124" s="73" t="s">
        <v>318</v>
      </c>
      <c r="C124" s="73"/>
      <c r="D124" s="73"/>
      <c r="E124" s="73"/>
      <c r="F124" s="73"/>
      <c r="G124" s="73"/>
      <c r="H124" s="73"/>
      <c r="I124" s="73"/>
      <c r="J124" s="73"/>
      <c r="K124" s="73"/>
      <c r="L124" s="73"/>
      <c r="M124" s="73"/>
      <c r="N124" s="73"/>
      <c r="O124" s="73"/>
      <c r="P124" s="73"/>
      <c r="Q124" s="73"/>
      <c r="R124" s="73"/>
      <c r="S124" s="73"/>
      <c r="T124" s="73"/>
      <c r="U124" s="5"/>
      <c r="V124" s="5"/>
      <c r="W124" s="5"/>
    </row>
    <row r="125" spans="1:23" ht="12.75">
      <c r="A125" s="69"/>
      <c r="B125" s="73" t="s">
        <v>319</v>
      </c>
      <c r="C125" s="73"/>
      <c r="D125" s="73"/>
      <c r="E125" s="73"/>
      <c r="F125" s="73"/>
      <c r="G125" s="73"/>
      <c r="H125" s="73"/>
      <c r="I125" s="73"/>
      <c r="J125" s="73"/>
      <c r="K125" s="73"/>
      <c r="L125" s="73"/>
      <c r="M125" s="73"/>
      <c r="N125" s="73"/>
      <c r="O125" s="73"/>
      <c r="P125" s="73"/>
      <c r="Q125" s="73"/>
      <c r="R125" s="73"/>
      <c r="S125" s="73"/>
      <c r="T125" s="73"/>
      <c r="U125" s="5"/>
      <c r="V125" s="5"/>
      <c r="W125" s="5"/>
    </row>
    <row r="126" spans="1:20" ht="12.75">
      <c r="A126" s="69"/>
      <c r="B126" s="53"/>
      <c r="C126" s="53"/>
      <c r="D126" s="53"/>
      <c r="E126" s="53"/>
      <c r="F126" s="53"/>
      <c r="G126" s="53"/>
      <c r="H126" s="53"/>
      <c r="I126" s="53"/>
      <c r="J126" s="53"/>
      <c r="K126" s="53"/>
      <c r="L126" s="53"/>
      <c r="M126" s="53"/>
      <c r="N126" s="53"/>
      <c r="O126" s="53"/>
      <c r="P126" s="53"/>
      <c r="Q126" s="53"/>
      <c r="R126" s="53"/>
      <c r="S126" s="53"/>
      <c r="T126" s="53"/>
    </row>
    <row r="127" spans="1:20" ht="12.75">
      <c r="A127" s="69"/>
      <c r="B127" s="53"/>
      <c r="C127" s="53"/>
      <c r="D127" s="53"/>
      <c r="E127" s="53"/>
      <c r="F127" s="53"/>
      <c r="G127" s="53"/>
      <c r="H127" s="53"/>
      <c r="I127" s="53"/>
      <c r="J127" s="53"/>
      <c r="K127" s="53"/>
      <c r="L127" s="53"/>
      <c r="M127" s="53"/>
      <c r="N127" s="53"/>
      <c r="O127" s="53"/>
      <c r="P127" s="53"/>
      <c r="Q127" s="53"/>
      <c r="R127" s="53"/>
      <c r="S127" s="53"/>
      <c r="T127" s="53"/>
    </row>
    <row r="128" spans="1:2" ht="12.75">
      <c r="A128" s="50" t="s">
        <v>223</v>
      </c>
      <c r="B128" s="56" t="s">
        <v>224</v>
      </c>
    </row>
    <row r="129" spans="1:22" ht="12.75">
      <c r="A129" s="69"/>
      <c r="B129" s="9" t="s">
        <v>225</v>
      </c>
      <c r="C129" s="5"/>
      <c r="D129" s="5"/>
      <c r="E129" s="5"/>
      <c r="F129" s="5"/>
      <c r="G129" s="5"/>
      <c r="H129" s="5"/>
      <c r="I129" s="5"/>
      <c r="J129" s="5"/>
      <c r="K129" s="5"/>
      <c r="L129" s="5"/>
      <c r="M129" s="5"/>
      <c r="N129" s="5"/>
      <c r="O129" s="5"/>
      <c r="P129" s="5"/>
      <c r="Q129" s="5"/>
      <c r="R129" s="5"/>
      <c r="S129" s="5"/>
      <c r="T129" s="5"/>
      <c r="U129" s="5"/>
      <c r="V129" s="5"/>
    </row>
    <row r="130" spans="1:22" ht="12.75">
      <c r="A130" s="69"/>
      <c r="B130" s="9" t="s">
        <v>226</v>
      </c>
      <c r="C130" s="5"/>
      <c r="D130" s="5"/>
      <c r="E130" s="5"/>
      <c r="F130" s="5"/>
      <c r="G130" s="5"/>
      <c r="H130" s="5"/>
      <c r="I130" s="5"/>
      <c r="J130" s="5"/>
      <c r="K130" s="5"/>
      <c r="L130" s="5"/>
      <c r="M130" s="5"/>
      <c r="N130" s="5"/>
      <c r="O130" s="5"/>
      <c r="P130" s="5"/>
      <c r="Q130" s="5"/>
      <c r="R130" s="5"/>
      <c r="S130" s="5"/>
      <c r="T130" s="5"/>
      <c r="U130" s="5"/>
      <c r="V130" s="5"/>
    </row>
    <row r="131" spans="1:22" ht="12.75">
      <c r="A131" s="69"/>
      <c r="B131" s="11" t="s">
        <v>320</v>
      </c>
      <c r="C131" s="5"/>
      <c r="D131" s="5"/>
      <c r="E131" s="5"/>
      <c r="F131" s="5"/>
      <c r="G131" s="5"/>
      <c r="H131" s="5"/>
      <c r="I131" s="5"/>
      <c r="J131" s="5"/>
      <c r="K131" s="5"/>
      <c r="L131" s="5"/>
      <c r="M131" s="5"/>
      <c r="N131" s="5"/>
      <c r="O131" s="5"/>
      <c r="P131" s="5"/>
      <c r="Q131" s="5"/>
      <c r="R131" s="5"/>
      <c r="S131" s="5"/>
      <c r="T131" s="5"/>
      <c r="U131" s="5"/>
      <c r="V131" s="5"/>
    </row>
    <row r="132" spans="1:22" ht="12.75">
      <c r="A132" s="69"/>
      <c r="B132" s="11"/>
      <c r="C132" s="5"/>
      <c r="D132" s="5"/>
      <c r="E132" s="5"/>
      <c r="F132" s="5"/>
      <c r="G132" s="5"/>
      <c r="H132" s="5"/>
      <c r="I132" s="5"/>
      <c r="J132" s="5"/>
      <c r="K132" s="5"/>
      <c r="L132" s="5"/>
      <c r="M132" s="5"/>
      <c r="N132" s="5"/>
      <c r="O132" s="5"/>
      <c r="P132" s="5"/>
      <c r="Q132" s="5"/>
      <c r="R132" s="5"/>
      <c r="S132" s="5"/>
      <c r="T132" s="5"/>
      <c r="U132" s="5"/>
      <c r="V132" s="5"/>
    </row>
    <row r="133" ht="12.75">
      <c r="A133" s="50"/>
    </row>
    <row r="134" spans="1:2" ht="12.75">
      <c r="A134" s="50" t="s">
        <v>227</v>
      </c>
      <c r="B134" s="46" t="s">
        <v>228</v>
      </c>
    </row>
    <row r="135" spans="1:2" ht="12.75">
      <c r="A135" s="50"/>
      <c r="B135" s="55" t="s">
        <v>229</v>
      </c>
    </row>
    <row r="136" spans="1:2" ht="12.75">
      <c r="A136" s="50"/>
      <c r="B136" s="55"/>
    </row>
    <row r="137" spans="1:2" ht="12.75">
      <c r="A137" s="50"/>
      <c r="B137" s="55" t="s">
        <v>118</v>
      </c>
    </row>
    <row r="138" spans="1:2" ht="12.75">
      <c r="A138" s="50" t="s">
        <v>230</v>
      </c>
      <c r="B138" s="46" t="s">
        <v>99</v>
      </c>
    </row>
    <row r="139" spans="1:2" ht="12.75">
      <c r="A139" s="50"/>
      <c r="B139" s="55" t="s">
        <v>231</v>
      </c>
    </row>
    <row r="140" spans="1:16" ht="12.75">
      <c r="A140" s="50"/>
      <c r="B140" s="46"/>
      <c r="J140" s="61"/>
      <c r="L140" s="61" t="s">
        <v>6</v>
      </c>
      <c r="P140" s="61" t="s">
        <v>188</v>
      </c>
    </row>
    <row r="141" spans="1:16" ht="12.75">
      <c r="A141" s="50"/>
      <c r="B141" s="46"/>
      <c r="J141" s="74"/>
      <c r="L141" s="74" t="s">
        <v>8</v>
      </c>
      <c r="P141" s="61" t="s">
        <v>9</v>
      </c>
    </row>
    <row r="142" spans="1:16" ht="15">
      <c r="A142" s="50"/>
      <c r="B142" s="46"/>
      <c r="J142" s="64"/>
      <c r="L142" s="64" t="s">
        <v>321</v>
      </c>
      <c r="P142" s="64" t="str">
        <f>+L142</f>
        <v>30 Sept 2004</v>
      </c>
    </row>
    <row r="143" spans="1:16" ht="12.75">
      <c r="A143" s="50"/>
      <c r="B143" s="46"/>
      <c r="J143" s="61"/>
      <c r="L143" s="61" t="s">
        <v>10</v>
      </c>
      <c r="P143" s="61" t="s">
        <v>10</v>
      </c>
    </row>
    <row r="144" spans="1:3" ht="12.75">
      <c r="A144" s="50"/>
      <c r="B144" s="46"/>
      <c r="C144" s="45" t="s">
        <v>232</v>
      </c>
    </row>
    <row r="145" spans="1:16" ht="12.75">
      <c r="A145" s="50"/>
      <c r="B145" s="46"/>
      <c r="D145" s="45" t="s">
        <v>233</v>
      </c>
      <c r="J145" s="75"/>
      <c r="L145" s="116" t="s">
        <v>340</v>
      </c>
      <c r="M145" s="117"/>
      <c r="N145" s="117"/>
      <c r="O145" s="117"/>
      <c r="P145" s="116" t="s">
        <v>340</v>
      </c>
    </row>
    <row r="146" spans="1:16" ht="12.75">
      <c r="A146" s="50"/>
      <c r="B146" s="46"/>
      <c r="D146" s="45" t="s">
        <v>234</v>
      </c>
      <c r="J146" s="75"/>
      <c r="L146" s="23">
        <v>0</v>
      </c>
      <c r="M146" s="5"/>
      <c r="N146" s="5"/>
      <c r="O146" s="5"/>
      <c r="P146" s="101">
        <v>0</v>
      </c>
    </row>
    <row r="147" spans="1:16" ht="12.75">
      <c r="A147" s="50"/>
      <c r="B147" s="46"/>
      <c r="C147" s="45" t="s">
        <v>235</v>
      </c>
      <c r="L147" s="23">
        <v>0</v>
      </c>
      <c r="M147" s="23"/>
      <c r="N147" s="23"/>
      <c r="O147" s="23"/>
      <c r="P147" s="23">
        <v>0</v>
      </c>
    </row>
    <row r="148" spans="1:16" ht="12.75">
      <c r="A148" s="50"/>
      <c r="B148" s="46"/>
      <c r="C148" s="45" t="s">
        <v>322</v>
      </c>
      <c r="J148" s="75"/>
      <c r="L148" s="23"/>
      <c r="M148" s="23"/>
      <c r="N148" s="23"/>
      <c r="O148" s="23"/>
      <c r="P148" s="23"/>
    </row>
    <row r="149" spans="1:16" ht="12.75">
      <c r="A149" s="50"/>
      <c r="B149" s="46"/>
      <c r="D149" s="45" t="s">
        <v>233</v>
      </c>
      <c r="J149" s="75"/>
      <c r="L149" s="23">
        <v>0</v>
      </c>
      <c r="M149" s="23"/>
      <c r="N149" s="23"/>
      <c r="O149" s="23"/>
      <c r="P149" s="23">
        <v>0</v>
      </c>
    </row>
    <row r="150" spans="1:16" ht="12.75">
      <c r="A150" s="50"/>
      <c r="B150" s="46"/>
      <c r="D150" s="45" t="s">
        <v>234</v>
      </c>
      <c r="J150" s="75"/>
      <c r="L150" s="23">
        <v>0</v>
      </c>
      <c r="M150" s="23"/>
      <c r="N150" s="23"/>
      <c r="O150" s="23"/>
      <c r="P150" s="23">
        <v>0</v>
      </c>
    </row>
    <row r="151" spans="1:16" ht="12.75">
      <c r="A151" s="50"/>
      <c r="B151" s="46"/>
      <c r="C151" s="45" t="s">
        <v>236</v>
      </c>
      <c r="L151" s="23">
        <v>0</v>
      </c>
      <c r="M151" s="23"/>
      <c r="N151" s="23"/>
      <c r="O151" s="23"/>
      <c r="P151" s="23">
        <v>0</v>
      </c>
    </row>
    <row r="152" spans="1:16" ht="13.5" thickBot="1">
      <c r="A152" s="50"/>
      <c r="B152" s="55"/>
      <c r="L152" s="118" t="s">
        <v>340</v>
      </c>
      <c r="M152" s="117"/>
      <c r="N152" s="117"/>
      <c r="O152" s="117"/>
      <c r="P152" s="118" t="s">
        <v>340</v>
      </c>
    </row>
    <row r="153" spans="1:16" ht="13.5" thickTop="1">
      <c r="A153" s="50"/>
      <c r="B153" s="55"/>
      <c r="I153" s="76"/>
      <c r="P153" s="76"/>
    </row>
    <row r="154" spans="1:11" ht="12.75">
      <c r="A154" s="50"/>
      <c r="B154" s="55" t="s">
        <v>237</v>
      </c>
      <c r="I154" s="76"/>
      <c r="J154" s="76"/>
      <c r="K154" s="76"/>
    </row>
    <row r="155" spans="1:11" ht="12.75">
      <c r="A155" s="50"/>
      <c r="B155" s="55" t="s">
        <v>238</v>
      </c>
      <c r="I155" s="76"/>
      <c r="J155" s="76"/>
      <c r="K155" s="76"/>
    </row>
    <row r="156" spans="1:11" ht="12.75">
      <c r="A156" s="50"/>
      <c r="B156" s="55" t="s">
        <v>239</v>
      </c>
      <c r="I156" s="76"/>
      <c r="J156" s="76"/>
      <c r="K156" s="76"/>
    </row>
    <row r="157" spans="1:11" ht="12.75">
      <c r="A157" s="50"/>
      <c r="B157" s="55"/>
      <c r="I157" s="76"/>
      <c r="J157" s="76"/>
      <c r="K157" s="76"/>
    </row>
    <row r="158" spans="1:11" ht="12.75">
      <c r="A158" s="50"/>
      <c r="B158" s="55"/>
      <c r="I158" s="76"/>
      <c r="J158" s="76"/>
      <c r="K158" s="76"/>
    </row>
    <row r="159" spans="1:2" ht="12.75">
      <c r="A159" s="50" t="s">
        <v>240</v>
      </c>
      <c r="B159" s="46" t="s">
        <v>241</v>
      </c>
    </row>
    <row r="160" spans="1:2" ht="12.75">
      <c r="A160" s="50"/>
      <c r="B160" s="55" t="s">
        <v>242</v>
      </c>
    </row>
    <row r="161" spans="1:2" ht="12.75">
      <c r="A161" s="50"/>
      <c r="B161" s="55"/>
    </row>
    <row r="162" spans="1:2" ht="12.75">
      <c r="A162" s="50" t="s">
        <v>243</v>
      </c>
      <c r="B162" s="51" t="s">
        <v>244</v>
      </c>
    </row>
    <row r="163" spans="1:2" ht="12.75">
      <c r="A163" s="58"/>
      <c r="B163" s="58" t="s">
        <v>245</v>
      </c>
    </row>
    <row r="164" ht="5.25" customHeight="1"/>
    <row r="165" spans="1:11" ht="12.75">
      <c r="A165" s="58"/>
      <c r="B165" s="58" t="s">
        <v>12</v>
      </c>
      <c r="C165" s="45" t="s">
        <v>246</v>
      </c>
      <c r="K165" s="77"/>
    </row>
    <row r="166" spans="1:16" ht="12.75">
      <c r="A166" s="58"/>
      <c r="B166" s="58"/>
      <c r="L166" s="61" t="s">
        <v>6</v>
      </c>
      <c r="P166" s="61" t="s">
        <v>188</v>
      </c>
    </row>
    <row r="167" spans="1:16" ht="12.75">
      <c r="A167" s="58"/>
      <c r="B167" s="58"/>
      <c r="L167" s="74" t="s">
        <v>8</v>
      </c>
      <c r="P167" s="61" t="s">
        <v>9</v>
      </c>
    </row>
    <row r="168" spans="1:16" ht="15">
      <c r="A168" s="58"/>
      <c r="B168" s="58"/>
      <c r="J168" s="78"/>
      <c r="L168" s="64" t="str">
        <f>+L142</f>
        <v>30 Sept 2004</v>
      </c>
      <c r="P168" s="64" t="str">
        <f>+P142</f>
        <v>30 Sept 2004</v>
      </c>
    </row>
    <row r="169" spans="1:16" ht="12.75">
      <c r="A169" s="58"/>
      <c r="B169" s="58"/>
      <c r="J169" s="60"/>
      <c r="L169" s="60" t="s">
        <v>10</v>
      </c>
      <c r="P169" s="60" t="s">
        <v>10</v>
      </c>
    </row>
    <row r="170" spans="1:16" ht="6" customHeight="1">
      <c r="A170" s="58"/>
      <c r="B170" s="58"/>
      <c r="P170" s="77"/>
    </row>
    <row r="171" spans="1:16" ht="12.75">
      <c r="A171" s="58"/>
      <c r="C171" s="45" t="s">
        <v>247</v>
      </c>
      <c r="J171" s="79"/>
      <c r="L171" s="79">
        <v>0</v>
      </c>
      <c r="P171" s="80">
        <f>+'[1]shares'!F8</f>
        <v>0</v>
      </c>
    </row>
    <row r="172" spans="1:16" ht="12.75">
      <c r="A172" s="58"/>
      <c r="C172" s="45" t="s">
        <v>248</v>
      </c>
      <c r="J172" s="79"/>
      <c r="L172" s="79">
        <v>0</v>
      </c>
      <c r="P172" s="80">
        <v>0</v>
      </c>
    </row>
    <row r="173" spans="1:16" ht="12.75">
      <c r="A173" s="58"/>
      <c r="C173" s="58" t="s">
        <v>249</v>
      </c>
      <c r="J173" s="79"/>
      <c r="L173" s="79">
        <v>0</v>
      </c>
      <c r="P173" s="80">
        <v>0</v>
      </c>
    </row>
    <row r="174" ht="15" customHeight="1"/>
    <row r="175" spans="1:16" ht="12.75">
      <c r="A175" s="58"/>
      <c r="B175" s="58" t="s">
        <v>14</v>
      </c>
      <c r="C175" s="58" t="s">
        <v>323</v>
      </c>
      <c r="P175" s="81"/>
    </row>
    <row r="176" ht="6" customHeight="1"/>
    <row r="177" spans="1:16" ht="12.75">
      <c r="A177" s="58"/>
      <c r="C177" s="45" t="s">
        <v>250</v>
      </c>
      <c r="P177" s="82">
        <v>0</v>
      </c>
    </row>
    <row r="178" spans="1:16" ht="12.75">
      <c r="A178" s="58"/>
      <c r="C178" s="45" t="s">
        <v>251</v>
      </c>
      <c r="P178" s="5"/>
    </row>
    <row r="179" spans="1:16" ht="12.75">
      <c r="A179" s="58"/>
      <c r="C179" s="58" t="s">
        <v>252</v>
      </c>
      <c r="P179" s="83">
        <v>0</v>
      </c>
    </row>
    <row r="180" spans="1:16" ht="12.75">
      <c r="A180" s="58"/>
      <c r="C180" s="45" t="s">
        <v>253</v>
      </c>
      <c r="P180" s="83"/>
    </row>
    <row r="181" spans="3:16" ht="12.75">
      <c r="C181" s="58" t="s">
        <v>254</v>
      </c>
      <c r="O181" s="45">
        <v>4542</v>
      </c>
      <c r="P181" s="80">
        <v>0</v>
      </c>
    </row>
    <row r="182" spans="3:16" ht="12.75">
      <c r="C182" s="58"/>
      <c r="P182" s="80"/>
    </row>
    <row r="183" spans="1:11" ht="12.75">
      <c r="A183" s="59" t="s">
        <v>255</v>
      </c>
      <c r="B183" s="51" t="s">
        <v>256</v>
      </c>
      <c r="K183" s="5"/>
    </row>
    <row r="184" spans="1:22" ht="12.75">
      <c r="A184" s="52"/>
      <c r="B184" s="2" t="s">
        <v>12</v>
      </c>
      <c r="C184" s="11" t="s">
        <v>257</v>
      </c>
      <c r="D184" s="5"/>
      <c r="E184" s="5"/>
      <c r="F184" s="5"/>
      <c r="G184" s="5"/>
      <c r="H184" s="5"/>
      <c r="I184" s="5"/>
      <c r="J184" s="5"/>
      <c r="K184" s="5"/>
      <c r="L184" s="5"/>
      <c r="M184" s="5"/>
      <c r="N184" s="5"/>
      <c r="O184" s="5"/>
      <c r="P184" s="5"/>
      <c r="Q184" s="5"/>
      <c r="R184" s="5"/>
      <c r="S184" s="5"/>
      <c r="T184" s="5"/>
      <c r="U184" s="5"/>
      <c r="V184" s="5"/>
    </row>
    <row r="185" spans="1:22" ht="12.75">
      <c r="A185" s="52"/>
      <c r="B185" s="2"/>
      <c r="C185" s="11"/>
      <c r="D185" s="5"/>
      <c r="E185" s="5"/>
      <c r="F185" s="5"/>
      <c r="G185" s="5"/>
      <c r="H185" s="5"/>
      <c r="I185" s="5"/>
      <c r="J185" s="5"/>
      <c r="K185" s="5"/>
      <c r="L185" s="5"/>
      <c r="M185" s="5"/>
      <c r="N185" s="5"/>
      <c r="O185" s="5"/>
      <c r="P185" s="5"/>
      <c r="Q185" s="5"/>
      <c r="R185" s="5"/>
      <c r="S185" s="5"/>
      <c r="T185" s="5"/>
      <c r="U185" s="5"/>
      <c r="V185" s="5"/>
    </row>
    <row r="186" spans="1:22" ht="45" customHeight="1">
      <c r="A186" s="52"/>
      <c r="B186" s="2"/>
      <c r="C186" s="121" t="s">
        <v>258</v>
      </c>
      <c r="D186" s="121"/>
      <c r="E186" s="121"/>
      <c r="F186" s="121"/>
      <c r="G186" s="121"/>
      <c r="H186" s="121"/>
      <c r="I186" s="121"/>
      <c r="J186" s="121"/>
      <c r="K186" s="121"/>
      <c r="L186" s="121"/>
      <c r="M186" s="121"/>
      <c r="N186" s="121"/>
      <c r="O186" s="121"/>
      <c r="P186" s="121"/>
      <c r="Q186" s="121"/>
      <c r="R186" s="121"/>
      <c r="S186" s="121"/>
      <c r="T186" s="121"/>
      <c r="U186" s="121"/>
      <c r="V186" s="5"/>
    </row>
    <row r="187" spans="1:22" ht="68.25" customHeight="1">
      <c r="A187" s="52"/>
      <c r="B187" s="2"/>
      <c r="C187" s="121" t="s">
        <v>324</v>
      </c>
      <c r="D187" s="121"/>
      <c r="E187" s="121"/>
      <c r="F187" s="121"/>
      <c r="G187" s="121"/>
      <c r="H187" s="121"/>
      <c r="I187" s="121"/>
      <c r="J187" s="121"/>
      <c r="K187" s="121"/>
      <c r="L187" s="121"/>
      <c r="M187" s="121"/>
      <c r="N187" s="121"/>
      <c r="O187" s="121"/>
      <c r="P187" s="121"/>
      <c r="Q187" s="121"/>
      <c r="R187" s="121"/>
      <c r="S187" s="121"/>
      <c r="T187" s="121"/>
      <c r="U187" s="121"/>
      <c r="V187" s="5"/>
    </row>
    <row r="188" spans="1:22" ht="37.5" customHeight="1">
      <c r="A188" s="52"/>
      <c r="B188" s="2"/>
      <c r="C188" s="121" t="s">
        <v>325</v>
      </c>
      <c r="D188" s="121"/>
      <c r="E188" s="121"/>
      <c r="F188" s="121"/>
      <c r="G188" s="121"/>
      <c r="H188" s="121"/>
      <c r="I188" s="121"/>
      <c r="J188" s="121"/>
      <c r="K188" s="121"/>
      <c r="L188" s="121"/>
      <c r="M188" s="121"/>
      <c r="N188" s="121"/>
      <c r="O188" s="121"/>
      <c r="P188" s="121"/>
      <c r="Q188" s="121"/>
      <c r="R188" s="121"/>
      <c r="S188" s="121"/>
      <c r="T188" s="121"/>
      <c r="U188" s="121"/>
      <c r="V188" s="5"/>
    </row>
    <row r="189" spans="1:22" ht="12.75">
      <c r="A189" s="52"/>
      <c r="B189" s="2"/>
      <c r="C189" s="9"/>
      <c r="D189" s="5"/>
      <c r="E189" s="5"/>
      <c r="F189" s="5"/>
      <c r="G189" s="5"/>
      <c r="H189" s="5"/>
      <c r="I189" s="5"/>
      <c r="J189" s="5"/>
      <c r="K189" s="5"/>
      <c r="L189" s="5"/>
      <c r="M189" s="5"/>
      <c r="N189" s="5"/>
      <c r="O189" s="5"/>
      <c r="P189" s="5"/>
      <c r="Q189" s="5"/>
      <c r="R189" s="5"/>
      <c r="S189" s="5"/>
      <c r="T189" s="5"/>
      <c r="U189" s="5"/>
      <c r="V189" s="5"/>
    </row>
    <row r="190" spans="1:22" ht="12.75">
      <c r="A190" s="52"/>
      <c r="B190" s="2"/>
      <c r="C190" s="84"/>
      <c r="D190" s="5"/>
      <c r="E190" s="5"/>
      <c r="F190" s="5"/>
      <c r="G190" s="5"/>
      <c r="H190" s="5"/>
      <c r="I190" s="5"/>
      <c r="J190" s="5"/>
      <c r="K190" s="5"/>
      <c r="L190" s="5"/>
      <c r="M190" s="5"/>
      <c r="N190" s="5"/>
      <c r="O190" s="5"/>
      <c r="P190" s="5"/>
      <c r="Q190" s="5"/>
      <c r="R190" s="5"/>
      <c r="S190" s="5"/>
      <c r="T190" s="5"/>
      <c r="U190" s="5"/>
      <c r="V190" s="5"/>
    </row>
    <row r="191" spans="1:22" ht="12.75">
      <c r="A191" s="52"/>
      <c r="B191" s="2" t="s">
        <v>14</v>
      </c>
      <c r="C191" s="9" t="s">
        <v>259</v>
      </c>
      <c r="D191" s="5"/>
      <c r="E191" s="5"/>
      <c r="F191" s="5"/>
      <c r="G191" s="5"/>
      <c r="H191" s="5"/>
      <c r="I191" s="5"/>
      <c r="J191" s="5"/>
      <c r="K191" s="5"/>
      <c r="L191" s="5"/>
      <c r="M191" s="5"/>
      <c r="N191" s="5"/>
      <c r="O191" s="5"/>
      <c r="P191" s="5"/>
      <c r="Q191" s="5"/>
      <c r="R191" s="5"/>
      <c r="S191" s="5"/>
      <c r="T191" s="5"/>
      <c r="U191" s="5"/>
      <c r="V191" s="5"/>
    </row>
    <row r="192" spans="1:22" ht="12.75">
      <c r="A192" s="52"/>
      <c r="B192" s="2"/>
      <c r="C192" s="9" t="s">
        <v>260</v>
      </c>
      <c r="D192" s="5"/>
      <c r="E192" s="5"/>
      <c r="F192" s="5"/>
      <c r="G192" s="5"/>
      <c r="H192" s="5"/>
      <c r="I192" s="5"/>
      <c r="J192" s="5"/>
      <c r="K192" s="5"/>
      <c r="L192" s="5"/>
      <c r="M192" s="5"/>
      <c r="N192" s="5"/>
      <c r="O192" s="5"/>
      <c r="P192" s="5"/>
      <c r="Q192" s="5"/>
      <c r="R192" s="5"/>
      <c r="S192" s="5"/>
      <c r="T192" s="5"/>
      <c r="U192" s="5"/>
      <c r="V192" s="5"/>
    </row>
    <row r="193" spans="1:22" ht="12.75">
      <c r="A193" s="52"/>
      <c r="B193" s="2"/>
      <c r="C193" s="9"/>
      <c r="D193" s="5"/>
      <c r="E193" s="5"/>
      <c r="F193" s="5"/>
      <c r="G193" s="5"/>
      <c r="H193" s="5"/>
      <c r="I193" s="5"/>
      <c r="J193" s="5"/>
      <c r="K193" s="5"/>
      <c r="L193" s="5"/>
      <c r="M193" s="5"/>
      <c r="N193" s="5"/>
      <c r="O193" s="5"/>
      <c r="P193" s="5"/>
      <c r="Q193" s="5"/>
      <c r="R193" s="5"/>
      <c r="S193" s="5"/>
      <c r="T193" s="5"/>
      <c r="U193" s="5"/>
      <c r="V193" s="5"/>
    </row>
    <row r="194" ht="15" customHeight="1"/>
    <row r="195" spans="1:2" ht="12.75">
      <c r="A195" s="50" t="s">
        <v>261</v>
      </c>
      <c r="B195" s="51" t="s">
        <v>262</v>
      </c>
    </row>
    <row r="196" spans="1:2" ht="12.75">
      <c r="A196" s="54"/>
      <c r="B196" s="58" t="s">
        <v>326</v>
      </c>
    </row>
    <row r="197" ht="6.75" customHeight="1"/>
    <row r="198" ht="12.75">
      <c r="L198" s="77" t="s">
        <v>10</v>
      </c>
    </row>
    <row r="199" spans="2:12" ht="12.75">
      <c r="B199" s="58" t="s">
        <v>263</v>
      </c>
      <c r="L199" s="60"/>
    </row>
    <row r="200" ht="6.75" customHeight="1"/>
    <row r="201" spans="1:12" ht="12.75">
      <c r="A201" s="52" t="s">
        <v>0</v>
      </c>
      <c r="B201" s="58" t="s">
        <v>264</v>
      </c>
      <c r="L201" s="81">
        <v>638178</v>
      </c>
    </row>
    <row r="202" spans="2:12" ht="12.75">
      <c r="B202" s="58" t="s">
        <v>265</v>
      </c>
      <c r="L202" s="85">
        <v>137098</v>
      </c>
    </row>
    <row r="203" ht="15" customHeight="1" thickBot="1">
      <c r="L203" s="66">
        <f>SUM(L201:L202)</f>
        <v>775276</v>
      </c>
    </row>
    <row r="204" spans="2:8" ht="13.5" thickTop="1">
      <c r="B204" s="55" t="s">
        <v>266</v>
      </c>
      <c r="F204" s="17"/>
      <c r="G204" s="17"/>
      <c r="H204" s="17"/>
    </row>
    <row r="205" ht="8.25" customHeight="1"/>
    <row r="206" spans="2:12" ht="13.5" thickBot="1">
      <c r="B206" s="55" t="s">
        <v>264</v>
      </c>
      <c r="F206" s="17"/>
      <c r="G206" s="17"/>
      <c r="H206" s="17"/>
      <c r="L206" s="86">
        <v>65531</v>
      </c>
    </row>
    <row r="207" spans="2:8" ht="9.75" customHeight="1" thickTop="1">
      <c r="B207" s="58"/>
      <c r="F207" s="17"/>
      <c r="G207" s="17"/>
      <c r="H207" s="17"/>
    </row>
    <row r="208" spans="1:11" ht="12.75">
      <c r="A208" s="52" t="s">
        <v>0</v>
      </c>
      <c r="B208" s="11" t="s">
        <v>267</v>
      </c>
      <c r="C208" s="5"/>
      <c r="D208" s="5"/>
      <c r="E208" s="5"/>
      <c r="F208" s="10"/>
      <c r="G208" s="10"/>
      <c r="H208" s="10"/>
      <c r="I208" s="5"/>
      <c r="J208" s="5"/>
      <c r="K208" s="5"/>
    </row>
    <row r="209" ht="15" customHeight="1"/>
    <row r="210" spans="1:2" ht="12.75">
      <c r="A210" s="58"/>
      <c r="B210" s="58"/>
    </row>
    <row r="211" spans="1:2" ht="12.75">
      <c r="A211" s="50" t="s">
        <v>268</v>
      </c>
      <c r="B211" s="51" t="s">
        <v>269</v>
      </c>
    </row>
    <row r="212" spans="1:2" ht="12.75">
      <c r="A212" s="54"/>
      <c r="B212" s="58" t="s">
        <v>270</v>
      </c>
    </row>
    <row r="213" spans="1:2" ht="12.75">
      <c r="A213" s="54"/>
      <c r="B213" s="58"/>
    </row>
    <row r="214" spans="1:2" ht="12.75">
      <c r="A214" s="54"/>
      <c r="B214" s="58"/>
    </row>
    <row r="215" spans="1:2" ht="12.75">
      <c r="A215" s="50" t="s">
        <v>271</v>
      </c>
      <c r="B215" s="51" t="s">
        <v>272</v>
      </c>
    </row>
    <row r="216" spans="1:2" ht="12.75">
      <c r="A216" s="54"/>
      <c r="B216" s="58" t="s">
        <v>273</v>
      </c>
    </row>
    <row r="217" spans="1:2" ht="12.75">
      <c r="A217" s="54"/>
      <c r="B217" s="58"/>
    </row>
    <row r="218" spans="1:2" ht="12.75">
      <c r="A218" s="54"/>
      <c r="B218" s="58"/>
    </row>
    <row r="219" spans="1:2" ht="12.75">
      <c r="A219" s="50" t="s">
        <v>274</v>
      </c>
      <c r="B219" s="51" t="s">
        <v>275</v>
      </c>
    </row>
    <row r="220" spans="1:2" ht="12.75">
      <c r="A220" s="54"/>
      <c r="B220" s="58" t="s">
        <v>276</v>
      </c>
    </row>
    <row r="221" spans="1:2" ht="12.75">
      <c r="A221" s="54"/>
      <c r="B221" s="58"/>
    </row>
    <row r="222" spans="1:2" ht="12.75">
      <c r="A222" s="54"/>
      <c r="B222" s="58"/>
    </row>
    <row r="223" spans="1:2" ht="12.75">
      <c r="A223" s="50" t="s">
        <v>277</v>
      </c>
      <c r="B223" s="51" t="s">
        <v>278</v>
      </c>
    </row>
    <row r="224" spans="1:16" ht="12.75">
      <c r="A224" s="52"/>
      <c r="B224" s="51"/>
      <c r="J224" s="61"/>
      <c r="L224" s="61" t="s">
        <v>6</v>
      </c>
      <c r="P224" s="61" t="s">
        <v>188</v>
      </c>
    </row>
    <row r="225" spans="1:16" ht="12.75">
      <c r="A225" s="52"/>
      <c r="B225" s="51"/>
      <c r="J225" s="74"/>
      <c r="L225" s="74" t="s">
        <v>8</v>
      </c>
      <c r="P225" s="61" t="s">
        <v>9</v>
      </c>
    </row>
    <row r="226" spans="1:16" ht="15">
      <c r="A226" s="52"/>
      <c r="B226" s="51"/>
      <c r="J226" s="64"/>
      <c r="L226" s="64" t="str">
        <f>+L168</f>
        <v>30 Sept 2004</v>
      </c>
      <c r="P226" s="64" t="str">
        <f>+L226</f>
        <v>30 Sept 2004</v>
      </c>
    </row>
    <row r="227" spans="1:12" ht="12.75">
      <c r="A227" s="52"/>
      <c r="B227" s="51"/>
      <c r="C227" s="87" t="s">
        <v>279</v>
      </c>
      <c r="J227" s="88"/>
      <c r="L227" s="88"/>
    </row>
    <row r="228" spans="1:16" ht="12.75">
      <c r="A228" s="52"/>
      <c r="B228" s="51"/>
      <c r="C228" s="45" t="s">
        <v>280</v>
      </c>
      <c r="J228" s="17"/>
      <c r="L228" s="17">
        <f>PL!F40</f>
        <v>-27060</v>
      </c>
      <c r="P228" s="17">
        <f>PL!J40</f>
        <v>-27060</v>
      </c>
    </row>
    <row r="229" spans="1:2" ht="12.75">
      <c r="A229" s="52"/>
      <c r="B229" s="51"/>
    </row>
    <row r="230" spans="1:3" ht="12.75">
      <c r="A230" s="54"/>
      <c r="B230" s="58"/>
      <c r="C230" s="45" t="s">
        <v>281</v>
      </c>
    </row>
    <row r="231" spans="1:16" ht="12.75">
      <c r="A231" s="54"/>
      <c r="B231" s="55"/>
      <c r="C231" s="45" t="s">
        <v>282</v>
      </c>
      <c r="J231" s="17"/>
      <c r="L231" s="17">
        <v>508381</v>
      </c>
      <c r="P231" s="17">
        <v>508381</v>
      </c>
    </row>
    <row r="232" spans="1:3" ht="12.75">
      <c r="A232" s="58"/>
      <c r="B232" s="58"/>
      <c r="C232" s="45" t="s">
        <v>283</v>
      </c>
    </row>
    <row r="233" spans="1:16" ht="12.75">
      <c r="A233" s="58"/>
      <c r="B233" s="58"/>
      <c r="C233" s="45" t="s">
        <v>284</v>
      </c>
      <c r="J233" s="17"/>
      <c r="L233" s="17">
        <v>0</v>
      </c>
      <c r="P233" s="17">
        <v>0</v>
      </c>
    </row>
    <row r="234" spans="1:2" ht="12.75">
      <c r="A234" s="58"/>
      <c r="B234" s="58"/>
    </row>
    <row r="235" spans="1:16" ht="13.5" thickBot="1">
      <c r="A235" s="58"/>
      <c r="B235" s="58"/>
      <c r="C235" s="45" t="s">
        <v>285</v>
      </c>
      <c r="L235" s="119" t="s">
        <v>337</v>
      </c>
      <c r="M235" s="52"/>
      <c r="N235" s="52"/>
      <c r="O235" s="52"/>
      <c r="P235" s="119" t="s">
        <v>337</v>
      </c>
    </row>
    <row r="236" spans="1:2" ht="13.5" thickTop="1">
      <c r="A236" s="58"/>
      <c r="B236" s="58"/>
    </row>
    <row r="237" spans="1:16" ht="13.5" thickBot="1">
      <c r="A237" s="58"/>
      <c r="B237" s="58"/>
      <c r="C237" s="87" t="s">
        <v>286</v>
      </c>
      <c r="L237" s="89" t="s">
        <v>44</v>
      </c>
      <c r="P237" s="89" t="s">
        <v>44</v>
      </c>
    </row>
    <row r="238" spans="1:2" ht="13.5" thickTop="1">
      <c r="A238" s="58"/>
      <c r="B238" s="58"/>
    </row>
    <row r="239" spans="1:2" ht="12.75">
      <c r="A239" s="58"/>
      <c r="B239" s="58"/>
    </row>
    <row r="241" ht="12.75">
      <c r="A241" s="75" t="s">
        <v>287</v>
      </c>
    </row>
    <row r="242" ht="12.75">
      <c r="A242" s="90" t="s">
        <v>288</v>
      </c>
    </row>
    <row r="243" ht="12.75">
      <c r="A243" s="75"/>
    </row>
    <row r="244" ht="12.75">
      <c r="A244" s="75"/>
    </row>
    <row r="245" ht="12.75">
      <c r="A245" s="75"/>
    </row>
    <row r="246" ht="12.75">
      <c r="A246" s="91" t="s">
        <v>289</v>
      </c>
    </row>
    <row r="247" ht="12.75">
      <c r="A247" s="92" t="s">
        <v>290</v>
      </c>
    </row>
    <row r="248" ht="12.75">
      <c r="A248" s="75"/>
    </row>
    <row r="249" ht="12.75">
      <c r="A249" s="91" t="s">
        <v>291</v>
      </c>
    </row>
    <row r="250" ht="12.75">
      <c r="A250" s="122" t="s">
        <v>341</v>
      </c>
    </row>
    <row r="251" ht="15" customHeight="1"/>
  </sheetData>
  <mergeCells count="3">
    <mergeCell ref="C186:U186"/>
    <mergeCell ref="C187:U187"/>
    <mergeCell ref="C188:U188"/>
  </mergeCells>
  <printOptions/>
  <pageMargins left="0.75" right="0.75" top="1" bottom="1" header="0.5" footer="0.5"/>
  <pageSetup horizontalDpi="600" verticalDpi="600" orientation="portrait" paperSize="9" scale="85" r:id="rId1"/>
  <rowBreaks count="4" manualBreakCount="4">
    <brk id="54" max="255" man="1"/>
    <brk id="111" max="255" man="1"/>
    <brk id="161" max="255" man="1"/>
    <brk id="2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Olympia Industries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Olympia Industries Berhad</dc:creator>
  <cp:keywords/>
  <dc:description/>
  <cp:lastModifiedBy>Mycom Berhad</cp:lastModifiedBy>
  <cp:lastPrinted>2004-11-25T09:36:46Z</cp:lastPrinted>
  <dcterms:created xsi:type="dcterms:W3CDTF">2004-05-20T07:57:26Z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